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35" yWindow="75" windowWidth="14595" windowHeight="11760"/>
  </bookViews>
  <sheets>
    <sheet name="на 23.05.2022" sheetId="6" r:id="rId1"/>
  </sheets>
  <definedNames>
    <definedName name="_xlnm.Print_Titles" localSheetId="0">'на 23.05.2022'!$10:$12</definedName>
    <definedName name="_xlnm.Print_Area" localSheetId="0">'на 23.05.2022'!$A$1:$Q$37</definedName>
  </definedNames>
  <calcPr calcId="124519"/>
</workbook>
</file>

<file path=xl/calcChain.xml><?xml version="1.0" encoding="utf-8"?>
<calcChain xmlns="http://schemas.openxmlformats.org/spreadsheetml/2006/main">
  <c r="L33" i="6"/>
  <c r="L34"/>
  <c r="L35"/>
  <c r="L32"/>
  <c r="L31"/>
  <c r="L30"/>
  <c r="L26"/>
  <c r="L27"/>
  <c r="N24"/>
  <c r="N15" s="1"/>
  <c r="L24"/>
  <c r="M24"/>
  <c r="K24"/>
  <c r="K15" s="1"/>
  <c r="K16"/>
  <c r="K25"/>
  <c r="K18"/>
  <c r="J32"/>
  <c r="J26"/>
  <c r="J29"/>
  <c r="J31"/>
  <c r="N25"/>
  <c r="N23"/>
  <c r="N22"/>
  <c r="N21"/>
  <c r="N20"/>
  <c r="N19"/>
  <c r="N18"/>
  <c r="N17"/>
  <c r="N16"/>
  <c r="N14"/>
  <c r="L16" l="1"/>
  <c r="M15"/>
  <c r="L15"/>
  <c r="N13"/>
  <c r="J35"/>
  <c r="J28"/>
  <c r="J27" l="1"/>
  <c r="J30"/>
  <c r="J14"/>
  <c r="I25"/>
  <c r="I18"/>
  <c r="I15"/>
  <c r="J16"/>
  <c r="M16"/>
  <c r="I16"/>
  <c r="J25" l="1"/>
  <c r="J15"/>
  <c r="L25"/>
  <c r="M25"/>
  <c r="K14"/>
  <c r="K13" s="1"/>
  <c r="L14"/>
  <c r="M14"/>
  <c r="I14"/>
  <c r="I13" s="1"/>
  <c r="J13" l="1"/>
  <c r="M23"/>
  <c r="M22"/>
  <c r="M21"/>
  <c r="M20"/>
  <c r="M19"/>
  <c r="M18"/>
  <c r="M17"/>
  <c r="L23"/>
  <c r="L22"/>
  <c r="L21"/>
  <c r="L20"/>
  <c r="L19"/>
  <c r="L18"/>
  <c r="L17"/>
  <c r="I23"/>
  <c r="I22"/>
  <c r="I21"/>
  <c r="I20"/>
  <c r="I19"/>
  <c r="I17"/>
  <c r="L13" l="1"/>
  <c r="M13"/>
  <c r="J21"/>
  <c r="K21"/>
  <c r="J22"/>
  <c r="K23" l="1"/>
  <c r="J23"/>
  <c r="K22"/>
  <c r="K20"/>
  <c r="J20"/>
  <c r="K19"/>
  <c r="J19"/>
  <c r="J18"/>
  <c r="K17"/>
  <c r="J17"/>
</calcChain>
</file>

<file path=xl/sharedStrings.xml><?xml version="1.0" encoding="utf-8"?>
<sst xmlns="http://schemas.openxmlformats.org/spreadsheetml/2006/main" count="106" uniqueCount="54">
  <si>
    <t>Ответственный исполнитель, соисполнители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</si>
  <si>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</si>
  <si>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</si>
  <si>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</si>
  <si>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</si>
  <si>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</si>
  <si>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</si>
  <si>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</si>
  <si>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 xml:space="preserve">Основное мероприятие 1 </t>
  </si>
  <si>
    <t>Мероприятие 1</t>
  </si>
  <si>
    <t>Администрация МО</t>
  </si>
  <si>
    <t>Управление финансов и экономики</t>
  </si>
  <si>
    <t>Совет депутатов</t>
  </si>
  <si>
    <t>Управление образования</t>
  </si>
  <si>
    <t>Управление культуры</t>
  </si>
  <si>
    <t>0705</t>
  </si>
  <si>
    <t>республиканский бюджет</t>
  </si>
  <si>
    <t>районный бюджет</t>
  </si>
  <si>
    <t>КОСГУ</t>
  </si>
  <si>
    <t xml:space="preserve">                                      </t>
  </si>
  <si>
    <t>Код бюджетной классификации</t>
  </si>
  <si>
    <t>Статус № п/п</t>
  </si>
  <si>
    <t>Управление ЖКХ и строительства</t>
  </si>
  <si>
    <t>0104</t>
  </si>
  <si>
    <t>48001 70120</t>
  </si>
  <si>
    <t>Совершенствование системы охраны труда</t>
  </si>
  <si>
    <t>48002 00000</t>
  </si>
  <si>
    <t>48002 21860</t>
  </si>
  <si>
    <t>Расходы (руб.) по годам</t>
  </si>
  <si>
    <t>5</t>
  </si>
  <si>
    <t>Ожидаемый результат</t>
  </si>
  <si>
    <t>Программные мероприятия на 2021-2026 год</t>
  </si>
  <si>
    <t xml:space="preserve">1.Снижение численности пострадавших в результате несчастных случаев на производстве на предприятиях, в учреждениях Усть-Абаканского района до 0 человек;
2.Проведение специальной оценки условий труда  довести до 100% от количества рабочих мест
</t>
  </si>
  <si>
    <t xml:space="preserve">Н.А. Потылицына </t>
  </si>
  <si>
    <r>
      <t>Связь с показателями муниципальной программы</t>
    </r>
    <r>
      <rPr>
        <sz val="8"/>
        <color theme="1"/>
        <rFont val="Times New Roman"/>
        <family val="1"/>
        <charset val="204"/>
      </rPr>
      <t xml:space="preserve"> (номер показателя, характеризующего результат реализации основного мероприятия)</t>
    </r>
  </si>
  <si>
    <t xml:space="preserve">Приложение </t>
  </si>
  <si>
    <t xml:space="preserve">к муниципальной программе «Улучшение условий и охраны труда в Усть-Абаканском районе»
</t>
  </si>
  <si>
    <t>Мероприятие 2</t>
  </si>
  <si>
    <t>Улучшение условий и охраны труда в Усть-Абаканском районе</t>
  </si>
  <si>
    <t>к постановлению администрации</t>
  </si>
  <si>
    <t>Усть-Абаканского района</t>
  </si>
  <si>
    <t>«</t>
  </si>
  <si>
    <t>»</t>
  </si>
  <si>
    <t>Контрольно-счетная палата</t>
  </si>
  <si>
    <t>Управление имущественных и земельных отношений</t>
  </si>
  <si>
    <t>Управление сельского хозяйства</t>
  </si>
  <si>
    <t>Первый заместитель Главы администрации Усть-Абаканского района по финансам и экономике                                                                                                - руководитель Управления финансов и экономики администрации Усть-Абаканского района</t>
  </si>
  <si>
    <t>Мероприятия в области улучшений условий и охраны труда</t>
  </si>
  <si>
    <t>Осуществление органами местного самоуправления государственных полномочий в сфере трудовых отношений</t>
  </si>
  <si>
    <t>Приложение 2</t>
  </si>
  <si>
    <t>Обязательные медицинские осмотры;                                                                                                                                обучение руководителей и специалистов по охране труда и проверка знаний;                                                                                                                                   приобретение спецодежды, средств индивидуальной защиты;                                                                                                                                приобретение смывающих и обеззараживающих средств;                                                                                                                                              проведение специальной оценки условий труда рабочих мест;                                                                                                                                                                                                                                                                                      оснащение, приобретение специальных изданий для специалистов по охране труда</t>
  </si>
  <si>
    <t xml:space="preserve">Наименование муниципальной программы, основного мероприятия, мероприятий </t>
  </si>
  <si>
    <t>Основные направления реализации</t>
  </si>
  <si>
    <t>от 10.12.2024  № 1166-п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</si>
</sst>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" fontId="14" fillId="4" borderId="5">
      <alignment horizontal="right" vertical="top" shrinkToFit="1"/>
    </xf>
  </cellStyleXfs>
  <cellXfs count="94">
    <xf numFmtId="0" fontId="0" fillId="0" borderId="0" xfId="0"/>
    <xf numFmtId="0" fontId="3" fillId="2" borderId="0" xfId="0" applyFont="1" applyFill="1" applyAlignment="1"/>
    <xf numFmtId="0" fontId="3" fillId="2" borderId="0" xfId="0" applyFont="1" applyFill="1"/>
    <xf numFmtId="49" fontId="3" fillId="2" borderId="0" xfId="0" applyNumberFormat="1" applyFont="1" applyFill="1"/>
    <xf numFmtId="0" fontId="4" fillId="2" borderId="0" xfId="0" applyFont="1" applyFill="1"/>
    <xf numFmtId="0" fontId="3" fillId="2" borderId="0" xfId="0" applyFont="1" applyFill="1" applyAlignment="1">
      <alignment horizontal="center" vertical="top"/>
    </xf>
    <xf numFmtId="0" fontId="1" fillId="2" borderId="0" xfId="0" applyFont="1" applyFill="1"/>
    <xf numFmtId="49" fontId="4" fillId="2" borderId="0" xfId="0" applyNumberFormat="1" applyFont="1" applyFill="1"/>
    <xf numFmtId="3" fontId="3" fillId="2" borderId="0" xfId="0" applyNumberFormat="1" applyFont="1" applyFill="1"/>
    <xf numFmtId="3" fontId="4" fillId="2" borderId="0" xfId="0" applyNumberFormat="1" applyFont="1" applyFill="1"/>
    <xf numFmtId="0" fontId="3" fillId="2" borderId="0" xfId="0" applyFont="1" applyFill="1" applyAlignment="1">
      <alignment vertical="top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" fontId="4" fillId="2" borderId="0" xfId="0" applyNumberFormat="1" applyFont="1" applyFill="1" applyAlignment="1">
      <alignment horizontal="right"/>
    </xf>
    <xf numFmtId="0" fontId="6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1" fontId="9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13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center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vertical="top"/>
    </xf>
    <xf numFmtId="0" fontId="4" fillId="2" borderId="0" xfId="0" applyFont="1" applyFill="1" applyAlignment="1"/>
    <xf numFmtId="3" fontId="3" fillId="3" borderId="0" xfId="0" applyNumberFormat="1" applyFont="1" applyFill="1"/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/>
    <xf numFmtId="0" fontId="4" fillId="2" borderId="0" xfId="0" applyFont="1" applyFill="1" applyAlignment="1">
      <alignment horizontal="right" vertical="top"/>
    </xf>
    <xf numFmtId="0" fontId="12" fillId="2" borderId="4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/>
    </xf>
    <xf numFmtId="4" fontId="4" fillId="2" borderId="0" xfId="0" applyNumberFormat="1" applyFont="1" applyFill="1" applyAlignment="1"/>
    <xf numFmtId="0" fontId="9" fillId="0" borderId="4" xfId="0" applyNumberFormat="1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3" fontId="3" fillId="0" borderId="0" xfId="0" applyNumberFormat="1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3" fontId="4" fillId="0" borderId="0" xfId="0" applyNumberFormat="1" applyFont="1" applyFill="1"/>
    <xf numFmtId="0" fontId="3" fillId="0" borderId="0" xfId="0" applyFont="1" applyFill="1" applyAlignment="1">
      <alignment vertical="top"/>
    </xf>
    <xf numFmtId="1" fontId="9" fillId="0" borderId="1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wrapText="1"/>
    </xf>
    <xf numFmtId="4" fontId="12" fillId="2" borderId="1" xfId="0" applyNumberFormat="1" applyFont="1" applyFill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9" fillId="2" borderId="1" xfId="0" applyNumberFormat="1" applyFont="1" applyFill="1" applyBorder="1" applyAlignment="1">
      <alignment wrapText="1"/>
    </xf>
    <xf numFmtId="4" fontId="13" fillId="0" borderId="1" xfId="0" applyNumberFormat="1" applyFont="1" applyFill="1" applyBorder="1" applyAlignment="1">
      <alignment wrapText="1"/>
    </xf>
    <xf numFmtId="4" fontId="13" fillId="2" borderId="1" xfId="0" applyNumberFormat="1" applyFont="1" applyFill="1" applyBorder="1" applyAlignment="1">
      <alignment wrapText="1"/>
    </xf>
    <xf numFmtId="0" fontId="4" fillId="2" borderId="0" xfId="0" applyFont="1" applyFill="1" applyAlignment="1"/>
    <xf numFmtId="4" fontId="11" fillId="0" borderId="1" xfId="0" applyNumberFormat="1" applyFont="1" applyFill="1" applyBorder="1" applyAlignment="1"/>
    <xf numFmtId="4" fontId="15" fillId="0" borderId="5" xfId="2" applyNumberFormat="1" applyFont="1" applyFill="1" applyAlignment="1" applyProtection="1">
      <alignment shrinkToFit="1"/>
    </xf>
    <xf numFmtId="0" fontId="4" fillId="2" borderId="0" xfId="0" applyFont="1" applyFill="1" applyAlignment="1"/>
    <xf numFmtId="0" fontId="4" fillId="2" borderId="0" xfId="0" applyFont="1" applyFill="1" applyAlignment="1">
      <alignment horizontal="left" wrapText="1"/>
    </xf>
    <xf numFmtId="4" fontId="9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/>
    </xf>
    <xf numFmtId="0" fontId="4" fillId="2" borderId="0" xfId="0" applyFont="1" applyFill="1" applyAlignment="1"/>
    <xf numFmtId="0" fontId="5" fillId="2" borderId="0" xfId="0" applyFont="1" applyFill="1" applyAlignment="1"/>
    <xf numFmtId="0" fontId="1" fillId="2" borderId="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left" vertical="top" wrapText="1"/>
    </xf>
    <xf numFmtId="0" fontId="9" fillId="0" borderId="2" xfId="0" applyNumberFormat="1" applyFont="1" applyFill="1" applyBorder="1" applyAlignment="1">
      <alignment horizontal="left" vertical="top" wrapText="1"/>
    </xf>
    <xf numFmtId="0" fontId="9" fillId="0" borderId="3" xfId="0" applyNumberFormat="1" applyFont="1" applyFill="1" applyBorder="1" applyAlignment="1">
      <alignment horizontal="left" vertical="top" wrapText="1"/>
    </xf>
    <xf numFmtId="0" fontId="9" fillId="0" borderId="4" xfId="0" applyNumberFormat="1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/>
    </xf>
    <xf numFmtId="0" fontId="9" fillId="2" borderId="3" xfId="0" applyFont="1" applyFill="1" applyBorder="1" applyAlignment="1">
      <alignment horizontal="left" vertical="top"/>
    </xf>
    <xf numFmtId="0" fontId="9" fillId="2" borderId="4" xfId="0" applyFont="1" applyFill="1" applyBorder="1" applyAlignment="1">
      <alignment horizontal="left" vertical="top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left" vertical="top" wrapText="1"/>
    </xf>
    <xf numFmtId="3" fontId="10" fillId="2" borderId="0" xfId="0" applyNumberFormat="1" applyFont="1" applyFill="1" applyAlignment="1">
      <alignment horizontal="center"/>
    </xf>
    <xf numFmtId="0" fontId="9" fillId="2" borderId="1" xfId="0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top" wrapText="1"/>
    </xf>
  </cellXfs>
  <cellStyles count="3">
    <cellStyle name="xl36" xfId="2"/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64"/>
  <sheetViews>
    <sheetView tabSelected="1" view="pageBreakPreview" zoomScaleNormal="90" zoomScaleSheetLayoutView="100" workbookViewId="0">
      <selection activeCell="M7" sqref="M7"/>
    </sheetView>
  </sheetViews>
  <sheetFormatPr defaultColWidth="9.140625" defaultRowHeight="12.75"/>
  <cols>
    <col min="1" max="1" width="17.85546875" style="1" customWidth="1"/>
    <col min="2" max="2" width="25.28515625" style="2" customWidth="1"/>
    <col min="3" max="3" width="21.140625" style="2" customWidth="1"/>
    <col min="4" max="5" width="7.28515625" style="2" hidden="1" customWidth="1"/>
    <col min="6" max="6" width="12.7109375" style="3" hidden="1" customWidth="1"/>
    <col min="7" max="7" width="7" style="2" hidden="1" customWidth="1"/>
    <col min="8" max="8" width="8.42578125" style="2" hidden="1" customWidth="1"/>
    <col min="9" max="9" width="13.85546875" style="8" customWidth="1"/>
    <col min="10" max="10" width="13.85546875" style="35" customWidth="1"/>
    <col min="11" max="14" width="14" style="45" bestFit="1" customWidth="1"/>
    <col min="15" max="15" width="28.5703125" style="49" customWidth="1"/>
    <col min="16" max="16" width="37.5703125" style="10" customWidth="1"/>
    <col min="17" max="17" width="18.28515625" style="5" customWidth="1"/>
    <col min="18" max="16384" width="9.140625" style="2"/>
  </cols>
  <sheetData>
    <row r="1" spans="1:19" ht="18.75">
      <c r="J1" s="8"/>
      <c r="K1" s="8"/>
      <c r="M1" s="8"/>
      <c r="N1" s="8"/>
      <c r="O1" s="10"/>
      <c r="P1" s="59" t="s">
        <v>49</v>
      </c>
      <c r="Q1" s="59"/>
      <c r="R1" s="34"/>
    </row>
    <row r="2" spans="1:19" ht="18.75">
      <c r="J2" s="8"/>
      <c r="K2" s="8"/>
      <c r="M2" s="8"/>
      <c r="N2" s="8"/>
      <c r="O2" s="10"/>
      <c r="P2" s="59" t="s">
        <v>39</v>
      </c>
      <c r="Q2" s="59"/>
      <c r="R2" s="34"/>
    </row>
    <row r="3" spans="1:19" ht="18.75">
      <c r="J3" s="8"/>
      <c r="K3" s="8"/>
      <c r="M3" s="8"/>
      <c r="N3" s="8"/>
      <c r="O3" s="10"/>
      <c r="P3" s="16" t="s">
        <v>40</v>
      </c>
      <c r="Q3" s="16"/>
      <c r="R3" s="16"/>
    </row>
    <row r="4" spans="1:19" ht="18.75">
      <c r="J4" s="8"/>
      <c r="K4" s="8"/>
      <c r="M4" s="8"/>
      <c r="N4" s="8"/>
      <c r="O4" s="10"/>
      <c r="P4" s="62" t="s">
        <v>53</v>
      </c>
      <c r="Q4" s="59"/>
      <c r="R4" s="34"/>
    </row>
    <row r="5" spans="1:19" ht="23.25" customHeight="1">
      <c r="J5" s="8"/>
      <c r="K5" s="8"/>
      <c r="M5" s="8"/>
      <c r="N5" s="8"/>
      <c r="O5" s="10"/>
      <c r="P5" s="15"/>
      <c r="Q5" s="15"/>
      <c r="R5" s="15"/>
    </row>
    <row r="6" spans="1:19" ht="18.75">
      <c r="A6" s="59" t="s">
        <v>41</v>
      </c>
      <c r="I6" s="59"/>
      <c r="J6" s="8"/>
      <c r="K6" s="8"/>
      <c r="M6" s="8"/>
      <c r="N6" s="8"/>
      <c r="O6" s="2"/>
      <c r="P6" s="81" t="s">
        <v>35</v>
      </c>
      <c r="Q6" s="81"/>
      <c r="R6" s="37"/>
      <c r="S6" s="37"/>
    </row>
    <row r="7" spans="1:19" ht="58.5" customHeight="1">
      <c r="I7" s="41"/>
      <c r="J7" s="8"/>
      <c r="K7" s="8"/>
      <c r="M7" s="8"/>
      <c r="N7" s="8"/>
      <c r="O7" s="2"/>
      <c r="P7" s="82" t="s">
        <v>36</v>
      </c>
      <c r="Q7" s="82"/>
      <c r="R7" s="36"/>
      <c r="S7" s="36"/>
    </row>
    <row r="8" spans="1:19" ht="34.5" customHeight="1">
      <c r="A8" s="83" t="s">
        <v>31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19" ht="16.5" customHeight="1">
      <c r="J9" s="8"/>
      <c r="K9" s="8"/>
      <c r="M9" s="8"/>
      <c r="N9" s="8"/>
      <c r="O9" s="10"/>
    </row>
    <row r="10" spans="1:19" ht="27.75" customHeight="1">
      <c r="A10" s="91" t="s">
        <v>21</v>
      </c>
      <c r="B10" s="92" t="s">
        <v>51</v>
      </c>
      <c r="C10" s="92" t="s">
        <v>0</v>
      </c>
      <c r="D10" s="91" t="s">
        <v>20</v>
      </c>
      <c r="E10" s="91"/>
      <c r="F10" s="91"/>
      <c r="G10" s="91"/>
      <c r="H10" s="91"/>
      <c r="I10" s="90" t="s">
        <v>28</v>
      </c>
      <c r="J10" s="90"/>
      <c r="K10" s="90"/>
      <c r="L10" s="90"/>
      <c r="M10" s="90"/>
      <c r="N10" s="90"/>
      <c r="O10" s="89" t="s">
        <v>30</v>
      </c>
      <c r="P10" s="92" t="s">
        <v>52</v>
      </c>
      <c r="Q10" s="86" t="s">
        <v>34</v>
      </c>
    </row>
    <row r="11" spans="1:19" ht="61.5" customHeight="1">
      <c r="A11" s="91"/>
      <c r="B11" s="92"/>
      <c r="C11" s="92"/>
      <c r="D11" s="17" t="s">
        <v>1</v>
      </c>
      <c r="E11" s="17" t="s">
        <v>2</v>
      </c>
      <c r="F11" s="18" t="s">
        <v>3</v>
      </c>
      <c r="G11" s="17" t="s">
        <v>4</v>
      </c>
      <c r="H11" s="17" t="s">
        <v>18</v>
      </c>
      <c r="I11" s="19">
        <v>2021</v>
      </c>
      <c r="J11" s="19">
        <v>2022</v>
      </c>
      <c r="K11" s="46">
        <v>2023</v>
      </c>
      <c r="L11" s="46">
        <v>2024</v>
      </c>
      <c r="M11" s="46">
        <v>2025</v>
      </c>
      <c r="N11" s="46">
        <v>2026</v>
      </c>
      <c r="O11" s="89"/>
      <c r="P11" s="92"/>
      <c r="Q11" s="86"/>
    </row>
    <row r="12" spans="1:19" ht="15.75" customHeight="1">
      <c r="A12" s="20">
        <v>1</v>
      </c>
      <c r="B12" s="20">
        <v>2</v>
      </c>
      <c r="C12" s="20">
        <v>3</v>
      </c>
      <c r="D12" s="20">
        <v>4</v>
      </c>
      <c r="E12" s="20">
        <v>5</v>
      </c>
      <c r="F12" s="21">
        <v>6</v>
      </c>
      <c r="G12" s="20">
        <v>7</v>
      </c>
      <c r="H12" s="21">
        <v>8</v>
      </c>
      <c r="I12" s="20">
        <v>4</v>
      </c>
      <c r="J12" s="21" t="s">
        <v>29</v>
      </c>
      <c r="K12" s="47">
        <v>6</v>
      </c>
      <c r="L12" s="50">
        <v>7</v>
      </c>
      <c r="M12" s="50">
        <v>8.44444444444445</v>
      </c>
      <c r="N12" s="50">
        <v>9.1111111111111196</v>
      </c>
      <c r="O12" s="50">
        <v>9.7777777777777803</v>
      </c>
      <c r="P12" s="22">
        <v>11</v>
      </c>
      <c r="Q12" s="11">
        <v>12</v>
      </c>
    </row>
    <row r="13" spans="1:19" ht="21.75" customHeight="1">
      <c r="A13" s="87" t="s">
        <v>5</v>
      </c>
      <c r="B13" s="87" t="s">
        <v>38</v>
      </c>
      <c r="C13" s="23" t="s">
        <v>6</v>
      </c>
      <c r="D13" s="24" t="s">
        <v>7</v>
      </c>
      <c r="E13" s="24" t="s">
        <v>7</v>
      </c>
      <c r="F13" s="25" t="s">
        <v>7</v>
      </c>
      <c r="G13" s="24" t="s">
        <v>7</v>
      </c>
      <c r="H13" s="24"/>
      <c r="I13" s="53">
        <f>I14+I15</f>
        <v>4459404.16</v>
      </c>
      <c r="J13" s="54">
        <f>J14+J15</f>
        <v>4406689.41</v>
      </c>
      <c r="K13" s="53">
        <f>K14+K15</f>
        <v>4336860.34</v>
      </c>
      <c r="L13" s="53">
        <f t="shared" ref="L13:M13" si="0">L14+L15</f>
        <v>3607102.93</v>
      </c>
      <c r="M13" s="53">
        <f t="shared" si="0"/>
        <v>3461149</v>
      </c>
      <c r="N13" s="53">
        <f t="shared" ref="N13" si="1">N14+N15</f>
        <v>3485149</v>
      </c>
      <c r="O13" s="64"/>
      <c r="P13" s="84"/>
      <c r="Q13" s="69"/>
    </row>
    <row r="14" spans="1:19" ht="31.5">
      <c r="A14" s="88"/>
      <c r="B14" s="88"/>
      <c r="C14" s="26" t="s">
        <v>16</v>
      </c>
      <c r="D14" s="20"/>
      <c r="E14" s="20"/>
      <c r="F14" s="21"/>
      <c r="G14" s="27"/>
      <c r="H14" s="27"/>
      <c r="I14" s="55">
        <f>I35</f>
        <v>500000</v>
      </c>
      <c r="J14" s="56">
        <f>J35</f>
        <v>770000</v>
      </c>
      <c r="K14" s="55">
        <f t="shared" ref="K14:M14" si="2">K35</f>
        <v>652000</v>
      </c>
      <c r="L14" s="55">
        <f t="shared" si="2"/>
        <v>817000</v>
      </c>
      <c r="M14" s="55">
        <f t="shared" si="2"/>
        <v>660000</v>
      </c>
      <c r="N14" s="55">
        <f t="shared" ref="N14" si="3">N35</f>
        <v>660000</v>
      </c>
      <c r="O14" s="65"/>
      <c r="P14" s="84"/>
      <c r="Q14" s="69"/>
    </row>
    <row r="15" spans="1:19" ht="18.75" customHeight="1">
      <c r="A15" s="88"/>
      <c r="B15" s="88"/>
      <c r="C15" s="26" t="s">
        <v>17</v>
      </c>
      <c r="D15" s="20"/>
      <c r="E15" s="20"/>
      <c r="F15" s="21"/>
      <c r="G15" s="27"/>
      <c r="H15" s="27"/>
      <c r="I15" s="56">
        <f>I26+I27+I28+I29+I30+I31+I32+I33</f>
        <v>3959404.16</v>
      </c>
      <c r="J15" s="56">
        <f>J26+J27+J28+J29+J30+J31+J32+J33</f>
        <v>3636689.41</v>
      </c>
      <c r="K15" s="55">
        <f t="shared" ref="K15:L15" si="4">K26+K27+K28+K29+K30+K31+K32+K33+K24</f>
        <v>3684860.34</v>
      </c>
      <c r="L15" s="55">
        <f t="shared" si="4"/>
        <v>2790102.93</v>
      </c>
      <c r="M15" s="55">
        <f>M26+M27+M28+M29+M30+M31+M32+M33+M24</f>
        <v>2801149</v>
      </c>
      <c r="N15" s="55">
        <f>N26+N27+N28+N29+N30+N31+N32+N33+N24</f>
        <v>2825149</v>
      </c>
      <c r="O15" s="65"/>
      <c r="P15" s="84"/>
      <c r="Q15" s="69"/>
    </row>
    <row r="16" spans="1:19" ht="19.5" customHeight="1">
      <c r="A16" s="88"/>
      <c r="B16" s="88"/>
      <c r="C16" s="26" t="s">
        <v>10</v>
      </c>
      <c r="D16" s="28">
        <v>902</v>
      </c>
      <c r="E16" s="20" t="s">
        <v>7</v>
      </c>
      <c r="F16" s="21" t="s">
        <v>7</v>
      </c>
      <c r="G16" s="20" t="s">
        <v>7</v>
      </c>
      <c r="H16" s="20"/>
      <c r="I16" s="55">
        <f>I26+I35</f>
        <v>741026</v>
      </c>
      <c r="J16" s="56">
        <f t="shared" ref="J16:M16" si="5">J26+J35</f>
        <v>1108968.58</v>
      </c>
      <c r="K16" s="55">
        <f>K26+K35</f>
        <v>796897.33</v>
      </c>
      <c r="L16" s="55">
        <f t="shared" si="5"/>
        <v>1214696.33</v>
      </c>
      <c r="M16" s="55">
        <f t="shared" si="5"/>
        <v>1051451</v>
      </c>
      <c r="N16" s="55">
        <f t="shared" ref="N16" si="6">N26+N35</f>
        <v>1051451</v>
      </c>
      <c r="O16" s="65"/>
      <c r="P16" s="84"/>
      <c r="Q16" s="69"/>
    </row>
    <row r="17" spans="1:17" ht="18" customHeight="1">
      <c r="A17" s="88"/>
      <c r="B17" s="88"/>
      <c r="C17" s="26" t="s">
        <v>12</v>
      </c>
      <c r="D17" s="28">
        <v>901</v>
      </c>
      <c r="E17" s="20" t="s">
        <v>7</v>
      </c>
      <c r="F17" s="21" t="s">
        <v>7</v>
      </c>
      <c r="G17" s="20" t="s">
        <v>7</v>
      </c>
      <c r="H17" s="20"/>
      <c r="I17" s="55">
        <f t="shared" ref="I17:I22" si="7">I27</f>
        <v>300</v>
      </c>
      <c r="J17" s="56">
        <f t="shared" ref="J17:K18" si="8">J27</f>
        <v>34203</v>
      </c>
      <c r="K17" s="55">
        <f t="shared" si="8"/>
        <v>49907</v>
      </c>
      <c r="L17" s="55">
        <f t="shared" ref="L17:M17" si="9">L27</f>
        <v>29177</v>
      </c>
      <c r="M17" s="55">
        <f t="shared" si="9"/>
        <v>59276</v>
      </c>
      <c r="N17" s="55">
        <f t="shared" ref="N17" si="10">N27</f>
        <v>59276</v>
      </c>
      <c r="O17" s="65"/>
      <c r="P17" s="84"/>
      <c r="Q17" s="69"/>
    </row>
    <row r="18" spans="1:17" ht="31.5">
      <c r="A18" s="88"/>
      <c r="B18" s="88"/>
      <c r="C18" s="26" t="s">
        <v>13</v>
      </c>
      <c r="D18" s="28">
        <v>904</v>
      </c>
      <c r="E18" s="20" t="s">
        <v>7</v>
      </c>
      <c r="F18" s="21" t="s">
        <v>7</v>
      </c>
      <c r="G18" s="20" t="s">
        <v>7</v>
      </c>
      <c r="H18" s="20"/>
      <c r="I18" s="55">
        <f t="shared" si="7"/>
        <v>2786527.44</v>
      </c>
      <c r="J18" s="56">
        <f t="shared" si="8"/>
        <v>2485225.83</v>
      </c>
      <c r="K18" s="55">
        <f>K28</f>
        <v>2753539.81</v>
      </c>
      <c r="L18" s="55">
        <f t="shared" ref="L18:M18" si="11">L28</f>
        <v>1195362</v>
      </c>
      <c r="M18" s="55">
        <f t="shared" si="11"/>
        <v>980912</v>
      </c>
      <c r="N18" s="55">
        <f t="shared" ref="N18" si="12">N28</f>
        <v>980912</v>
      </c>
      <c r="O18" s="65"/>
      <c r="P18" s="84"/>
      <c r="Q18" s="69"/>
    </row>
    <row r="19" spans="1:17" ht="31.5">
      <c r="A19" s="88"/>
      <c r="B19" s="88"/>
      <c r="C19" s="26" t="s">
        <v>14</v>
      </c>
      <c r="D19" s="28">
        <v>905</v>
      </c>
      <c r="E19" s="20" t="s">
        <v>7</v>
      </c>
      <c r="F19" s="21" t="s">
        <v>7</v>
      </c>
      <c r="G19" s="20" t="s">
        <v>7</v>
      </c>
      <c r="H19" s="20"/>
      <c r="I19" s="55">
        <f t="shared" si="7"/>
        <v>690806</v>
      </c>
      <c r="J19" s="56">
        <f t="shared" ref="J19:K20" si="13">J29</f>
        <v>481336</v>
      </c>
      <c r="K19" s="55">
        <f t="shared" si="13"/>
        <v>475669.8</v>
      </c>
      <c r="L19" s="55">
        <f t="shared" ref="L19:M19" si="14">L29</f>
        <v>827065</v>
      </c>
      <c r="M19" s="55">
        <f t="shared" si="14"/>
        <v>827065</v>
      </c>
      <c r="N19" s="55">
        <f t="shared" ref="N19" si="15">N29</f>
        <v>827065</v>
      </c>
      <c r="O19" s="65"/>
      <c r="P19" s="84"/>
      <c r="Q19" s="69"/>
    </row>
    <row r="20" spans="1:17" ht="31.5">
      <c r="A20" s="88"/>
      <c r="B20" s="88"/>
      <c r="C20" s="26" t="s">
        <v>22</v>
      </c>
      <c r="D20" s="28">
        <v>910</v>
      </c>
      <c r="E20" s="20" t="s">
        <v>7</v>
      </c>
      <c r="F20" s="21" t="s">
        <v>7</v>
      </c>
      <c r="G20" s="20" t="s">
        <v>7</v>
      </c>
      <c r="H20" s="20"/>
      <c r="I20" s="55">
        <f t="shared" si="7"/>
        <v>47244.72</v>
      </c>
      <c r="J20" s="56">
        <f t="shared" si="13"/>
        <v>24330</v>
      </c>
      <c r="K20" s="55">
        <f t="shared" si="13"/>
        <v>30018.400000000001</v>
      </c>
      <c r="L20" s="55">
        <f t="shared" ref="L20:M20" si="16">L30</f>
        <v>21084</v>
      </c>
      <c r="M20" s="55">
        <f t="shared" si="16"/>
        <v>28612</v>
      </c>
      <c r="N20" s="55">
        <f t="shared" ref="N20" si="17">N30</f>
        <v>28612</v>
      </c>
      <c r="O20" s="65"/>
      <c r="P20" s="84"/>
      <c r="Q20" s="69"/>
    </row>
    <row r="21" spans="1:17" ht="47.25">
      <c r="A21" s="88"/>
      <c r="B21" s="88"/>
      <c r="C21" s="26" t="s">
        <v>11</v>
      </c>
      <c r="D21" s="28">
        <v>911</v>
      </c>
      <c r="E21" s="20" t="s">
        <v>7</v>
      </c>
      <c r="F21" s="21" t="s">
        <v>7</v>
      </c>
      <c r="G21" s="20" t="s">
        <v>7</v>
      </c>
      <c r="H21" s="20"/>
      <c r="I21" s="55">
        <f t="shared" si="7"/>
        <v>95000</v>
      </c>
      <c r="J21" s="56">
        <f t="shared" ref="J21:K21" si="18">J31</f>
        <v>129523</v>
      </c>
      <c r="K21" s="55">
        <f t="shared" si="18"/>
        <v>57401</v>
      </c>
      <c r="L21" s="55">
        <f t="shared" ref="L21:M21" si="19">L31</f>
        <v>173000</v>
      </c>
      <c r="M21" s="55">
        <f t="shared" si="19"/>
        <v>243000</v>
      </c>
      <c r="N21" s="55">
        <f t="shared" ref="N21" si="20">N31</f>
        <v>243000</v>
      </c>
      <c r="O21" s="65"/>
      <c r="P21" s="84"/>
      <c r="Q21" s="69"/>
    </row>
    <row r="22" spans="1:17" ht="63">
      <c r="A22" s="88"/>
      <c r="B22" s="88"/>
      <c r="C22" s="26" t="s">
        <v>44</v>
      </c>
      <c r="D22" s="20">
        <v>917</v>
      </c>
      <c r="E22" s="20" t="s">
        <v>7</v>
      </c>
      <c r="F22" s="21" t="s">
        <v>7</v>
      </c>
      <c r="G22" s="20" t="s">
        <v>7</v>
      </c>
      <c r="H22" s="20"/>
      <c r="I22" s="55">
        <f t="shared" si="7"/>
        <v>85050</v>
      </c>
      <c r="J22" s="56">
        <f>J32</f>
        <v>68050</v>
      </c>
      <c r="K22" s="55">
        <f>K32</f>
        <v>99000</v>
      </c>
      <c r="L22" s="55">
        <f t="shared" ref="L22:M22" si="21">L32</f>
        <v>97629.6</v>
      </c>
      <c r="M22" s="55">
        <f t="shared" si="21"/>
        <v>178110</v>
      </c>
      <c r="N22" s="55">
        <f t="shared" ref="N22" si="22">N32</f>
        <v>178110</v>
      </c>
      <c r="O22" s="65"/>
      <c r="P22" s="84"/>
      <c r="Q22" s="69"/>
    </row>
    <row r="23" spans="1:17" ht="31.5">
      <c r="A23" s="88"/>
      <c r="B23" s="88"/>
      <c r="C23" s="26" t="s">
        <v>45</v>
      </c>
      <c r="D23" s="20">
        <v>920</v>
      </c>
      <c r="E23" s="20" t="s">
        <v>7</v>
      </c>
      <c r="F23" s="21" t="s">
        <v>7</v>
      </c>
      <c r="G23" s="20" t="s">
        <v>7</v>
      </c>
      <c r="H23" s="20"/>
      <c r="I23" s="55">
        <f t="shared" ref="I23" si="23">I33</f>
        <v>13450</v>
      </c>
      <c r="J23" s="56">
        <f t="shared" ref="J23:K23" si="24">J33</f>
        <v>75053</v>
      </c>
      <c r="K23" s="55">
        <f t="shared" si="24"/>
        <v>43893</v>
      </c>
      <c r="L23" s="55">
        <f t="shared" ref="L23:M23" si="25">L33</f>
        <v>49089</v>
      </c>
      <c r="M23" s="55">
        <f t="shared" si="25"/>
        <v>70000</v>
      </c>
      <c r="N23" s="55">
        <f t="shared" ref="N23" si="26">N33</f>
        <v>94000</v>
      </c>
      <c r="O23" s="66"/>
      <c r="P23" s="85"/>
      <c r="Q23" s="70"/>
    </row>
    <row r="24" spans="1:17" ht="31.5">
      <c r="A24" s="93"/>
      <c r="B24" s="39"/>
      <c r="C24" s="26" t="s">
        <v>43</v>
      </c>
      <c r="D24" s="40"/>
      <c r="E24" s="21"/>
      <c r="F24" s="21"/>
      <c r="G24" s="20"/>
      <c r="H24" s="20"/>
      <c r="I24" s="55">
        <v>0</v>
      </c>
      <c r="J24" s="55">
        <v>0</v>
      </c>
      <c r="K24" s="60">
        <f>K34</f>
        <v>30534</v>
      </c>
      <c r="L24" s="60">
        <f t="shared" ref="L24:M24" si="27">L34</f>
        <v>0</v>
      </c>
      <c r="M24" s="60">
        <f t="shared" si="27"/>
        <v>22723</v>
      </c>
      <c r="N24" s="60">
        <f>N34</f>
        <v>22723</v>
      </c>
      <c r="O24" s="51"/>
      <c r="P24" s="43"/>
      <c r="Q24" s="44"/>
    </row>
    <row r="25" spans="1:17" ht="36" customHeight="1">
      <c r="A25" s="29" t="s">
        <v>8</v>
      </c>
      <c r="B25" s="29" t="s">
        <v>25</v>
      </c>
      <c r="C25" s="29"/>
      <c r="D25" s="30"/>
      <c r="E25" s="31"/>
      <c r="F25" s="31" t="s">
        <v>26</v>
      </c>
      <c r="G25" s="20"/>
      <c r="H25" s="20"/>
      <c r="I25" s="57">
        <f>SUM(I26:I35)</f>
        <v>4459404.16</v>
      </c>
      <c r="J25" s="58">
        <f>SUM(J26:J35)</f>
        <v>4406689.41</v>
      </c>
      <c r="K25" s="57">
        <f>SUM(K26:K35)</f>
        <v>4336860.34</v>
      </c>
      <c r="L25" s="57">
        <f t="shared" ref="L25:M25" si="28">SUM(L26:L35)</f>
        <v>3607102.93</v>
      </c>
      <c r="M25" s="57">
        <f t="shared" si="28"/>
        <v>3461149</v>
      </c>
      <c r="N25" s="57">
        <f t="shared" ref="N25" si="29">SUM(N26:N35)</f>
        <v>3485149</v>
      </c>
      <c r="O25" s="52"/>
      <c r="P25" s="26" t="s">
        <v>19</v>
      </c>
      <c r="Q25" s="12"/>
    </row>
    <row r="26" spans="1:17" ht="30" customHeight="1">
      <c r="A26" s="78" t="s">
        <v>9</v>
      </c>
      <c r="B26" s="75" t="s">
        <v>47</v>
      </c>
      <c r="C26" s="26" t="s">
        <v>10</v>
      </c>
      <c r="D26" s="32">
        <v>902</v>
      </c>
      <c r="E26" s="21" t="s">
        <v>15</v>
      </c>
      <c r="F26" s="21" t="s">
        <v>27</v>
      </c>
      <c r="G26" s="20">
        <v>240</v>
      </c>
      <c r="H26" s="20"/>
      <c r="I26" s="55">
        <v>241026</v>
      </c>
      <c r="J26" s="55">
        <f>386075-9421.42-37685</f>
        <v>338968.58</v>
      </c>
      <c r="K26" s="60">
        <v>144897.32999999999</v>
      </c>
      <c r="L26" s="60">
        <f>431751-15440.67-18614</f>
        <v>397696.33</v>
      </c>
      <c r="M26" s="60">
        <v>391451</v>
      </c>
      <c r="N26" s="60">
        <v>391451</v>
      </c>
      <c r="O26" s="72" t="s">
        <v>32</v>
      </c>
      <c r="P26" s="71" t="s">
        <v>50</v>
      </c>
      <c r="Q26" s="69">
        <v>1.2</v>
      </c>
    </row>
    <row r="27" spans="1:17" s="6" customFormat="1" ht="28.5" customHeight="1">
      <c r="A27" s="79"/>
      <c r="B27" s="76"/>
      <c r="C27" s="26" t="s">
        <v>12</v>
      </c>
      <c r="D27" s="33">
        <v>901</v>
      </c>
      <c r="E27" s="21" t="s">
        <v>15</v>
      </c>
      <c r="F27" s="21" t="s">
        <v>27</v>
      </c>
      <c r="G27" s="20">
        <v>240</v>
      </c>
      <c r="H27" s="20"/>
      <c r="I27" s="55">
        <v>300</v>
      </c>
      <c r="J27" s="55">
        <f>34203</f>
        <v>34203</v>
      </c>
      <c r="K27" s="61">
        <v>49907</v>
      </c>
      <c r="L27" s="61">
        <f>32177-3000</f>
        <v>29177</v>
      </c>
      <c r="M27" s="61">
        <v>59276</v>
      </c>
      <c r="N27" s="61">
        <v>59276</v>
      </c>
      <c r="O27" s="73"/>
      <c r="P27" s="71"/>
      <c r="Q27" s="69"/>
    </row>
    <row r="28" spans="1:17" s="6" customFormat="1" ht="34.5" customHeight="1">
      <c r="A28" s="79"/>
      <c r="B28" s="76"/>
      <c r="C28" s="26" t="s">
        <v>13</v>
      </c>
      <c r="D28" s="33">
        <v>904</v>
      </c>
      <c r="E28" s="21" t="s">
        <v>15</v>
      </c>
      <c r="F28" s="21" t="s">
        <v>27</v>
      </c>
      <c r="G28" s="20">
        <v>240</v>
      </c>
      <c r="H28" s="20"/>
      <c r="I28" s="55">
        <v>2786527.44</v>
      </c>
      <c r="J28" s="55">
        <f>2678813-590-33364-154509.19-5123.98</f>
        <v>2485225.83</v>
      </c>
      <c r="K28" s="55">
        <v>2753539.81</v>
      </c>
      <c r="L28" s="55">
        <v>1195362</v>
      </c>
      <c r="M28" s="55">
        <v>980912</v>
      </c>
      <c r="N28" s="55">
        <v>980912</v>
      </c>
      <c r="O28" s="73"/>
      <c r="P28" s="71"/>
      <c r="Q28" s="69"/>
    </row>
    <row r="29" spans="1:17" s="6" customFormat="1" ht="39" customHeight="1">
      <c r="A29" s="79"/>
      <c r="B29" s="76"/>
      <c r="C29" s="26" t="s">
        <v>14</v>
      </c>
      <c r="D29" s="33">
        <v>905</v>
      </c>
      <c r="E29" s="21" t="s">
        <v>15</v>
      </c>
      <c r="F29" s="21" t="s">
        <v>27</v>
      </c>
      <c r="G29" s="20">
        <v>240</v>
      </c>
      <c r="H29" s="20"/>
      <c r="I29" s="55">
        <v>690806</v>
      </c>
      <c r="J29" s="55">
        <f>601100-87745-1679-2040-28300</f>
        <v>481336</v>
      </c>
      <c r="K29" s="55">
        <v>475669.8</v>
      </c>
      <c r="L29" s="55">
        <v>827065</v>
      </c>
      <c r="M29" s="55">
        <v>827065</v>
      </c>
      <c r="N29" s="55">
        <v>827065</v>
      </c>
      <c r="O29" s="73"/>
      <c r="P29" s="71"/>
      <c r="Q29" s="69"/>
    </row>
    <row r="30" spans="1:17" s="6" customFormat="1" ht="47.25" customHeight="1">
      <c r="A30" s="79"/>
      <c r="B30" s="76"/>
      <c r="C30" s="26" t="s">
        <v>22</v>
      </c>
      <c r="D30" s="33">
        <v>910</v>
      </c>
      <c r="E30" s="21" t="s">
        <v>15</v>
      </c>
      <c r="F30" s="21" t="s">
        <v>27</v>
      </c>
      <c r="G30" s="20">
        <v>240</v>
      </c>
      <c r="H30" s="20"/>
      <c r="I30" s="55">
        <v>47244.72</v>
      </c>
      <c r="J30" s="55">
        <f>28060-3730</f>
        <v>24330</v>
      </c>
      <c r="K30" s="55">
        <v>30018.400000000001</v>
      </c>
      <c r="L30" s="55">
        <f>28612-7528</f>
        <v>21084</v>
      </c>
      <c r="M30" s="55">
        <v>28612</v>
      </c>
      <c r="N30" s="55">
        <v>28612</v>
      </c>
      <c r="O30" s="73"/>
      <c r="P30" s="71"/>
      <c r="Q30" s="69"/>
    </row>
    <row r="31" spans="1:17" s="6" customFormat="1" ht="59.25" customHeight="1">
      <c r="A31" s="79"/>
      <c r="B31" s="76"/>
      <c r="C31" s="26" t="s">
        <v>11</v>
      </c>
      <c r="D31" s="33">
        <v>911</v>
      </c>
      <c r="E31" s="21" t="s">
        <v>15</v>
      </c>
      <c r="F31" s="21" t="s">
        <v>27</v>
      </c>
      <c r="G31" s="20">
        <v>240</v>
      </c>
      <c r="H31" s="20"/>
      <c r="I31" s="55">
        <v>95000</v>
      </c>
      <c r="J31" s="55">
        <f>133732-12300+8091</f>
        <v>129523</v>
      </c>
      <c r="K31" s="55">
        <v>57401</v>
      </c>
      <c r="L31" s="55">
        <f>243000-70000</f>
        <v>173000</v>
      </c>
      <c r="M31" s="55">
        <v>243000</v>
      </c>
      <c r="N31" s="55">
        <v>243000</v>
      </c>
      <c r="O31" s="73"/>
      <c r="P31" s="71"/>
      <c r="Q31" s="69"/>
    </row>
    <row r="32" spans="1:17" s="6" customFormat="1" ht="67.5" customHeight="1">
      <c r="A32" s="79"/>
      <c r="B32" s="76"/>
      <c r="C32" s="26" t="s">
        <v>44</v>
      </c>
      <c r="D32" s="33">
        <v>917</v>
      </c>
      <c r="E32" s="21" t="s">
        <v>15</v>
      </c>
      <c r="F32" s="21" t="s">
        <v>27</v>
      </c>
      <c r="G32" s="20">
        <v>240</v>
      </c>
      <c r="H32" s="20"/>
      <c r="I32" s="55">
        <v>85050</v>
      </c>
      <c r="J32" s="55">
        <f>68050+13000-13000</f>
        <v>68050</v>
      </c>
      <c r="K32" s="55">
        <v>99000</v>
      </c>
      <c r="L32" s="55">
        <f>178110-80480.4</f>
        <v>97629.6</v>
      </c>
      <c r="M32" s="55">
        <v>178110</v>
      </c>
      <c r="N32" s="55">
        <v>178110</v>
      </c>
      <c r="O32" s="73"/>
      <c r="P32" s="71"/>
      <c r="Q32" s="69"/>
    </row>
    <row r="33" spans="1:17" s="6" customFormat="1" ht="32.25" customHeight="1">
      <c r="A33" s="79"/>
      <c r="B33" s="76"/>
      <c r="C33" s="26" t="s">
        <v>45</v>
      </c>
      <c r="D33" s="33">
        <v>920</v>
      </c>
      <c r="E33" s="21" t="s">
        <v>15</v>
      </c>
      <c r="F33" s="21" t="s">
        <v>27</v>
      </c>
      <c r="G33" s="20">
        <v>240</v>
      </c>
      <c r="H33" s="20"/>
      <c r="I33" s="55">
        <v>13450</v>
      </c>
      <c r="J33" s="55">
        <v>75053</v>
      </c>
      <c r="K33" s="55">
        <v>43893</v>
      </c>
      <c r="L33" s="55">
        <f>85528-36439</f>
        <v>49089</v>
      </c>
      <c r="M33" s="55">
        <v>70000</v>
      </c>
      <c r="N33" s="55">
        <v>94000</v>
      </c>
      <c r="O33" s="73"/>
      <c r="P33" s="72"/>
      <c r="Q33" s="70"/>
    </row>
    <row r="34" spans="1:17" s="6" customFormat="1" ht="32.25" customHeight="1">
      <c r="A34" s="80"/>
      <c r="B34" s="77"/>
      <c r="C34" s="26" t="s">
        <v>43</v>
      </c>
      <c r="D34" s="40"/>
      <c r="E34" s="21"/>
      <c r="F34" s="21"/>
      <c r="G34" s="20"/>
      <c r="H34" s="20"/>
      <c r="I34" s="55">
        <v>0</v>
      </c>
      <c r="J34" s="55">
        <v>0</v>
      </c>
      <c r="K34" s="60">
        <v>30534</v>
      </c>
      <c r="L34" s="60">
        <f>22723-22723</f>
        <v>0</v>
      </c>
      <c r="M34" s="60">
        <v>22723</v>
      </c>
      <c r="N34" s="60">
        <v>22723</v>
      </c>
      <c r="O34" s="73"/>
      <c r="P34" s="42"/>
      <c r="Q34" s="44"/>
    </row>
    <row r="35" spans="1:17" s="6" customFormat="1" ht="99.75" customHeight="1">
      <c r="A35" s="26" t="s">
        <v>37</v>
      </c>
      <c r="B35" s="26" t="s">
        <v>48</v>
      </c>
      <c r="C35" s="26" t="s">
        <v>10</v>
      </c>
      <c r="D35" s="20">
        <v>902</v>
      </c>
      <c r="E35" s="21" t="s">
        <v>23</v>
      </c>
      <c r="F35" s="21" t="s">
        <v>24</v>
      </c>
      <c r="G35" s="20">
        <v>120</v>
      </c>
      <c r="H35" s="20">
        <v>211.21299999999999</v>
      </c>
      <c r="I35" s="56">
        <v>500000</v>
      </c>
      <c r="J35" s="56">
        <f>523000+39000+208000</f>
        <v>770000</v>
      </c>
      <c r="K35" s="55">
        <v>652000</v>
      </c>
      <c r="L35" s="55">
        <f>660000+157000</f>
        <v>817000</v>
      </c>
      <c r="M35" s="55">
        <v>660000</v>
      </c>
      <c r="N35" s="55">
        <v>660000</v>
      </c>
      <c r="O35" s="74"/>
      <c r="P35" s="26" t="s">
        <v>48</v>
      </c>
      <c r="Q35" s="13">
        <v>1.2</v>
      </c>
    </row>
    <row r="36" spans="1:17" ht="67.5" customHeight="1">
      <c r="J36" s="8"/>
      <c r="K36" s="8"/>
      <c r="M36" s="8"/>
      <c r="N36" s="8"/>
      <c r="Q36" s="38" t="s">
        <v>42</v>
      </c>
    </row>
    <row r="37" spans="1:17" ht="50.25" customHeight="1">
      <c r="A37" s="63" t="s">
        <v>46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P37" s="14" t="s">
        <v>33</v>
      </c>
    </row>
    <row r="38" spans="1:17" ht="42.75" customHeight="1">
      <c r="A38" s="67"/>
      <c r="B38" s="68"/>
      <c r="C38" s="68"/>
      <c r="D38" s="4"/>
      <c r="E38" s="4"/>
      <c r="F38" s="7"/>
      <c r="G38" s="4"/>
      <c r="H38" s="4"/>
      <c r="I38" s="9"/>
      <c r="J38" s="9"/>
      <c r="K38" s="9"/>
      <c r="L38" s="48"/>
      <c r="M38" s="9"/>
      <c r="N38" s="48"/>
    </row>
    <row r="39" spans="1:17">
      <c r="J39" s="8"/>
      <c r="K39" s="8"/>
      <c r="M39" s="8"/>
    </row>
    <row r="40" spans="1:17">
      <c r="J40" s="8"/>
      <c r="K40" s="8"/>
      <c r="M40" s="8"/>
    </row>
    <row r="41" spans="1:17">
      <c r="J41" s="8"/>
      <c r="K41" s="8"/>
      <c r="M41" s="8"/>
    </row>
    <row r="42" spans="1:17">
      <c r="J42" s="8"/>
      <c r="K42" s="8"/>
      <c r="M42" s="8"/>
    </row>
    <row r="43" spans="1:17">
      <c r="J43" s="8"/>
      <c r="K43" s="8"/>
      <c r="M43" s="8"/>
    </row>
    <row r="44" spans="1:17">
      <c r="J44" s="8"/>
      <c r="K44" s="8"/>
      <c r="M44" s="8"/>
    </row>
    <row r="45" spans="1:17">
      <c r="J45" s="8"/>
      <c r="K45" s="8"/>
      <c r="M45" s="8"/>
    </row>
    <row r="46" spans="1:17">
      <c r="J46" s="8"/>
      <c r="K46" s="8"/>
      <c r="M46" s="8"/>
    </row>
    <row r="47" spans="1:17">
      <c r="J47" s="8"/>
      <c r="K47" s="8"/>
      <c r="M47" s="8"/>
    </row>
    <row r="48" spans="1:17">
      <c r="J48" s="8"/>
      <c r="K48" s="8"/>
      <c r="M48" s="8"/>
    </row>
    <row r="49" spans="10:13">
      <c r="J49" s="8"/>
      <c r="K49" s="8"/>
      <c r="M49" s="8"/>
    </row>
    <row r="50" spans="10:13">
      <c r="J50" s="8"/>
      <c r="K50" s="8"/>
      <c r="M50" s="8"/>
    </row>
    <row r="51" spans="10:13">
      <c r="J51" s="8"/>
      <c r="K51" s="8"/>
      <c r="M51" s="8"/>
    </row>
    <row r="52" spans="10:13">
      <c r="J52" s="8"/>
      <c r="K52" s="8"/>
      <c r="M52" s="8"/>
    </row>
    <row r="53" spans="10:13">
      <c r="J53" s="8"/>
      <c r="K53" s="8"/>
      <c r="M53" s="8"/>
    </row>
    <row r="54" spans="10:13">
      <c r="J54" s="8"/>
      <c r="K54" s="8"/>
      <c r="M54" s="8"/>
    </row>
    <row r="55" spans="10:13">
      <c r="J55" s="8"/>
      <c r="K55" s="8"/>
      <c r="M55" s="8"/>
    </row>
    <row r="56" spans="10:13">
      <c r="J56" s="8"/>
      <c r="K56" s="8"/>
      <c r="M56" s="8"/>
    </row>
    <row r="57" spans="10:13">
      <c r="J57" s="8"/>
      <c r="K57" s="8"/>
      <c r="M57" s="8"/>
    </row>
    <row r="58" spans="10:13">
      <c r="J58" s="8"/>
      <c r="K58" s="8"/>
      <c r="M58" s="8"/>
    </row>
    <row r="59" spans="10:13">
      <c r="J59" s="8"/>
      <c r="K59" s="8"/>
      <c r="M59" s="8"/>
    </row>
    <row r="60" spans="10:13">
      <c r="J60" s="8"/>
      <c r="K60" s="8"/>
      <c r="M60" s="8"/>
    </row>
    <row r="61" spans="10:13">
      <c r="J61" s="8"/>
      <c r="K61" s="8"/>
      <c r="M61" s="8"/>
    </row>
    <row r="62" spans="10:13">
      <c r="J62" s="8"/>
      <c r="K62" s="8"/>
      <c r="M62" s="8"/>
    </row>
    <row r="63" spans="10:13">
      <c r="J63" s="8"/>
      <c r="K63" s="8"/>
      <c r="M63" s="8"/>
    </row>
    <row r="64" spans="10:13">
      <c r="J64" s="8"/>
      <c r="K64" s="8"/>
      <c r="M64" s="8"/>
    </row>
    <row r="65" spans="10:13">
      <c r="J65" s="8"/>
      <c r="K65" s="8"/>
      <c r="M65" s="8"/>
    </row>
    <row r="66" spans="10:13">
      <c r="J66" s="8"/>
      <c r="K66" s="8"/>
      <c r="M66" s="8"/>
    </row>
    <row r="67" spans="10:13">
      <c r="J67" s="8"/>
      <c r="K67" s="8"/>
      <c r="M67" s="8"/>
    </row>
    <row r="68" spans="10:13">
      <c r="J68" s="8"/>
      <c r="K68" s="8"/>
      <c r="M68" s="8"/>
    </row>
    <row r="69" spans="10:13">
      <c r="J69" s="8"/>
      <c r="K69" s="8"/>
      <c r="M69" s="8"/>
    </row>
    <row r="70" spans="10:13">
      <c r="J70" s="8"/>
      <c r="K70" s="8"/>
      <c r="M70" s="8"/>
    </row>
    <row r="71" spans="10:13">
      <c r="J71" s="8"/>
      <c r="K71" s="8"/>
      <c r="M71" s="8"/>
    </row>
    <row r="72" spans="10:13">
      <c r="J72" s="8"/>
      <c r="K72" s="8"/>
      <c r="M72" s="8"/>
    </row>
    <row r="73" spans="10:13">
      <c r="J73" s="8"/>
      <c r="K73" s="8"/>
      <c r="M73" s="8"/>
    </row>
    <row r="74" spans="10:13">
      <c r="J74" s="8"/>
      <c r="K74" s="8"/>
      <c r="M74" s="8"/>
    </row>
    <row r="75" spans="10:13">
      <c r="J75" s="8"/>
      <c r="K75" s="8"/>
      <c r="M75" s="8"/>
    </row>
    <row r="76" spans="10:13">
      <c r="J76" s="8"/>
      <c r="K76" s="8"/>
      <c r="M76" s="8"/>
    </row>
    <row r="77" spans="10:13">
      <c r="J77" s="8"/>
      <c r="K77" s="8"/>
      <c r="M77" s="8"/>
    </row>
    <row r="78" spans="10:13">
      <c r="J78" s="8"/>
      <c r="K78" s="8"/>
      <c r="M78" s="8"/>
    </row>
    <row r="79" spans="10:13">
      <c r="J79" s="8"/>
      <c r="K79" s="8"/>
      <c r="M79" s="8"/>
    </row>
    <row r="80" spans="10:13">
      <c r="J80" s="8"/>
      <c r="K80" s="8"/>
      <c r="M80" s="8"/>
    </row>
    <row r="81" spans="10:13">
      <c r="J81" s="8"/>
      <c r="K81" s="8"/>
      <c r="M81" s="8"/>
    </row>
    <row r="82" spans="10:13">
      <c r="J82" s="8"/>
      <c r="K82" s="8"/>
      <c r="M82" s="8"/>
    </row>
    <row r="83" spans="10:13">
      <c r="J83" s="8"/>
      <c r="K83" s="8"/>
      <c r="M83" s="8"/>
    </row>
    <row r="84" spans="10:13">
      <c r="J84" s="8"/>
      <c r="K84" s="8"/>
      <c r="M84" s="8"/>
    </row>
    <row r="85" spans="10:13">
      <c r="J85" s="8"/>
      <c r="K85" s="8"/>
      <c r="M85" s="8"/>
    </row>
    <row r="86" spans="10:13">
      <c r="J86" s="8"/>
      <c r="K86" s="8"/>
      <c r="M86" s="8"/>
    </row>
    <row r="87" spans="10:13">
      <c r="J87" s="8"/>
      <c r="K87" s="8"/>
      <c r="M87" s="8"/>
    </row>
    <row r="88" spans="10:13">
      <c r="J88" s="8"/>
      <c r="K88" s="8"/>
      <c r="M88" s="8"/>
    </row>
    <row r="89" spans="10:13">
      <c r="J89" s="8"/>
      <c r="K89" s="8"/>
      <c r="M89" s="8"/>
    </row>
    <row r="90" spans="10:13">
      <c r="J90" s="8"/>
      <c r="K90" s="8"/>
      <c r="M90" s="8"/>
    </row>
    <row r="91" spans="10:13">
      <c r="J91" s="8"/>
      <c r="K91" s="8"/>
      <c r="M91" s="8"/>
    </row>
    <row r="92" spans="10:13">
      <c r="J92" s="8"/>
      <c r="K92" s="8"/>
      <c r="M92" s="8"/>
    </row>
    <row r="93" spans="10:13">
      <c r="J93" s="8"/>
      <c r="K93" s="8"/>
      <c r="M93" s="8"/>
    </row>
    <row r="94" spans="10:13">
      <c r="J94" s="8"/>
      <c r="K94" s="8"/>
      <c r="M94" s="8"/>
    </row>
    <row r="95" spans="10:13">
      <c r="J95" s="8"/>
      <c r="K95" s="8"/>
      <c r="M95" s="8"/>
    </row>
    <row r="96" spans="10:13">
      <c r="J96" s="8"/>
      <c r="K96" s="8"/>
      <c r="M96" s="8"/>
    </row>
    <row r="97" spans="10:13">
      <c r="J97" s="8"/>
      <c r="K97" s="8"/>
      <c r="M97" s="8"/>
    </row>
    <row r="98" spans="10:13">
      <c r="J98" s="8"/>
      <c r="K98" s="8"/>
      <c r="M98" s="8"/>
    </row>
    <row r="99" spans="10:13">
      <c r="J99" s="8"/>
      <c r="K99" s="8"/>
      <c r="M99" s="8"/>
    </row>
    <row r="100" spans="10:13">
      <c r="J100" s="8"/>
      <c r="K100" s="8"/>
      <c r="M100" s="8"/>
    </row>
    <row r="101" spans="10:13">
      <c r="J101" s="8"/>
      <c r="K101" s="8"/>
      <c r="M101" s="8"/>
    </row>
    <row r="102" spans="10:13">
      <c r="J102" s="8"/>
      <c r="K102" s="8"/>
      <c r="M102" s="8"/>
    </row>
    <row r="103" spans="10:13">
      <c r="J103" s="8"/>
      <c r="K103" s="8"/>
      <c r="M103" s="8"/>
    </row>
    <row r="104" spans="10:13">
      <c r="J104" s="8"/>
      <c r="K104" s="8"/>
      <c r="M104" s="8"/>
    </row>
    <row r="105" spans="10:13">
      <c r="J105" s="8"/>
      <c r="K105" s="8"/>
      <c r="M105" s="8"/>
    </row>
    <row r="106" spans="10:13">
      <c r="J106" s="8"/>
      <c r="K106" s="8"/>
      <c r="M106" s="8"/>
    </row>
    <row r="107" spans="10:13">
      <c r="J107" s="8"/>
      <c r="K107" s="8"/>
      <c r="M107" s="8"/>
    </row>
    <row r="108" spans="10:13">
      <c r="J108" s="8"/>
      <c r="K108" s="8"/>
      <c r="M108" s="8"/>
    </row>
    <row r="109" spans="10:13">
      <c r="J109" s="8"/>
      <c r="K109" s="8"/>
      <c r="M109" s="8"/>
    </row>
    <row r="110" spans="10:13">
      <c r="J110" s="8"/>
      <c r="K110" s="8"/>
      <c r="M110" s="8"/>
    </row>
    <row r="111" spans="10:13">
      <c r="J111" s="8"/>
      <c r="K111" s="8"/>
      <c r="M111" s="8"/>
    </row>
    <row r="112" spans="10:13">
      <c r="J112" s="8"/>
      <c r="K112" s="8"/>
      <c r="M112" s="8"/>
    </row>
    <row r="113" spans="10:13">
      <c r="J113" s="8"/>
      <c r="K113" s="8"/>
      <c r="M113" s="8"/>
    </row>
    <row r="114" spans="10:13">
      <c r="J114" s="8"/>
      <c r="K114" s="8"/>
      <c r="M114" s="8"/>
    </row>
    <row r="115" spans="10:13">
      <c r="J115" s="8"/>
      <c r="K115" s="8"/>
      <c r="M115" s="8"/>
    </row>
    <row r="116" spans="10:13">
      <c r="J116" s="8"/>
      <c r="K116" s="8"/>
      <c r="M116" s="8"/>
    </row>
    <row r="117" spans="10:13">
      <c r="J117" s="8"/>
      <c r="K117" s="8"/>
      <c r="M117" s="8"/>
    </row>
    <row r="118" spans="10:13">
      <c r="J118" s="8"/>
      <c r="K118" s="8"/>
      <c r="M118" s="8"/>
    </row>
    <row r="119" spans="10:13">
      <c r="J119" s="8"/>
      <c r="K119" s="8"/>
      <c r="M119" s="8"/>
    </row>
    <row r="120" spans="10:13">
      <c r="J120" s="8"/>
      <c r="K120" s="8"/>
      <c r="M120" s="8"/>
    </row>
    <row r="121" spans="10:13">
      <c r="J121" s="8"/>
      <c r="K121" s="8"/>
      <c r="M121" s="8"/>
    </row>
    <row r="122" spans="10:13">
      <c r="J122" s="8"/>
      <c r="K122" s="8"/>
      <c r="M122" s="8"/>
    </row>
    <row r="123" spans="10:13">
      <c r="J123" s="8"/>
      <c r="K123" s="8"/>
      <c r="M123" s="8"/>
    </row>
    <row r="124" spans="10:13">
      <c r="J124" s="8"/>
      <c r="K124" s="8"/>
      <c r="M124" s="8"/>
    </row>
    <row r="125" spans="10:13">
      <c r="J125" s="8"/>
      <c r="K125" s="8"/>
      <c r="M125" s="8"/>
    </row>
    <row r="126" spans="10:13">
      <c r="J126" s="8"/>
      <c r="K126" s="8"/>
      <c r="M126" s="8"/>
    </row>
    <row r="127" spans="10:13">
      <c r="J127" s="8"/>
      <c r="K127" s="8"/>
      <c r="M127" s="8"/>
    </row>
    <row r="128" spans="10:13">
      <c r="J128" s="8"/>
      <c r="K128" s="8"/>
      <c r="M128" s="8"/>
    </row>
    <row r="129" spans="10:13">
      <c r="J129" s="8"/>
      <c r="K129" s="8"/>
      <c r="M129" s="8"/>
    </row>
    <row r="130" spans="10:13">
      <c r="J130" s="8"/>
      <c r="K130" s="8"/>
      <c r="M130" s="8"/>
    </row>
    <row r="131" spans="10:13">
      <c r="J131" s="8"/>
      <c r="K131" s="8"/>
      <c r="M131" s="8"/>
    </row>
    <row r="132" spans="10:13">
      <c r="J132" s="8"/>
      <c r="K132" s="8"/>
      <c r="M132" s="8"/>
    </row>
    <row r="133" spans="10:13">
      <c r="J133" s="8"/>
      <c r="K133" s="8"/>
      <c r="M133" s="8"/>
    </row>
    <row r="134" spans="10:13">
      <c r="J134" s="8"/>
      <c r="K134" s="8"/>
      <c r="M134" s="8"/>
    </row>
    <row r="135" spans="10:13">
      <c r="J135" s="8"/>
      <c r="K135" s="8"/>
      <c r="M135" s="8"/>
    </row>
    <row r="136" spans="10:13">
      <c r="J136" s="8"/>
      <c r="K136" s="8"/>
      <c r="M136" s="8"/>
    </row>
    <row r="137" spans="10:13">
      <c r="J137" s="8"/>
      <c r="K137" s="8"/>
      <c r="M137" s="8"/>
    </row>
    <row r="138" spans="10:13">
      <c r="J138" s="8"/>
      <c r="K138" s="8"/>
      <c r="M138" s="8"/>
    </row>
    <row r="139" spans="10:13">
      <c r="J139" s="8"/>
      <c r="K139" s="8"/>
      <c r="M139" s="8"/>
    </row>
    <row r="140" spans="10:13">
      <c r="J140" s="8"/>
      <c r="K140" s="8"/>
      <c r="M140" s="8"/>
    </row>
    <row r="141" spans="10:13">
      <c r="J141" s="8"/>
      <c r="K141" s="8"/>
      <c r="M141" s="8"/>
    </row>
    <row r="142" spans="10:13">
      <c r="J142" s="8"/>
      <c r="K142" s="8"/>
      <c r="M142" s="8"/>
    </row>
    <row r="143" spans="10:13">
      <c r="J143" s="8"/>
      <c r="K143" s="8"/>
      <c r="M143" s="8"/>
    </row>
    <row r="144" spans="10:13">
      <c r="J144" s="8"/>
      <c r="K144" s="8"/>
      <c r="M144" s="8"/>
    </row>
    <row r="145" spans="10:13">
      <c r="J145" s="8"/>
      <c r="K145" s="8"/>
      <c r="M145" s="8"/>
    </row>
    <row r="146" spans="10:13">
      <c r="J146" s="8"/>
      <c r="K146" s="8"/>
      <c r="M146" s="8"/>
    </row>
    <row r="147" spans="10:13">
      <c r="J147" s="8"/>
      <c r="K147" s="8"/>
      <c r="M147" s="8"/>
    </row>
    <row r="148" spans="10:13">
      <c r="J148" s="8"/>
      <c r="K148" s="8"/>
      <c r="M148" s="8"/>
    </row>
    <row r="149" spans="10:13">
      <c r="J149" s="8"/>
      <c r="K149" s="8"/>
      <c r="M149" s="8"/>
    </row>
    <row r="150" spans="10:13">
      <c r="J150" s="8"/>
      <c r="K150" s="8"/>
      <c r="M150" s="8"/>
    </row>
    <row r="151" spans="10:13">
      <c r="J151" s="8"/>
      <c r="K151" s="8"/>
      <c r="M151" s="8"/>
    </row>
    <row r="152" spans="10:13">
      <c r="J152" s="8"/>
      <c r="K152" s="8"/>
      <c r="M152" s="8"/>
    </row>
    <row r="153" spans="10:13">
      <c r="J153" s="8"/>
      <c r="K153" s="8"/>
      <c r="M153" s="8"/>
    </row>
    <row r="154" spans="10:13">
      <c r="J154" s="8"/>
      <c r="K154" s="8"/>
      <c r="M154" s="8"/>
    </row>
    <row r="155" spans="10:13">
      <c r="J155" s="8"/>
      <c r="K155" s="8"/>
      <c r="M155" s="8"/>
    </row>
    <row r="156" spans="10:13">
      <c r="J156" s="8"/>
      <c r="K156" s="8"/>
      <c r="M156" s="8"/>
    </row>
    <row r="157" spans="10:13">
      <c r="J157" s="8"/>
      <c r="K157" s="8"/>
      <c r="M157" s="8"/>
    </row>
    <row r="158" spans="10:13">
      <c r="J158" s="8"/>
      <c r="K158" s="8"/>
      <c r="M158" s="8"/>
    </row>
    <row r="159" spans="10:13">
      <c r="J159" s="8"/>
      <c r="K159" s="8"/>
      <c r="M159" s="8"/>
    </row>
    <row r="160" spans="10:13">
      <c r="J160" s="8"/>
      <c r="K160" s="8"/>
      <c r="M160" s="8"/>
    </row>
    <row r="161" spans="10:13">
      <c r="J161" s="8"/>
      <c r="K161" s="8"/>
      <c r="M161" s="8"/>
    </row>
    <row r="162" spans="10:13">
      <c r="J162" s="8"/>
      <c r="K162" s="8"/>
      <c r="M162" s="8"/>
    </row>
    <row r="163" spans="10:13">
      <c r="J163" s="8"/>
      <c r="K163" s="8"/>
      <c r="M163" s="8"/>
    </row>
    <row r="164" spans="10:13">
      <c r="J164" s="8"/>
      <c r="K164" s="8"/>
      <c r="M164" s="8"/>
    </row>
    <row r="165" spans="10:13">
      <c r="J165" s="8"/>
      <c r="K165" s="8"/>
      <c r="M165" s="8"/>
    </row>
    <row r="166" spans="10:13">
      <c r="J166" s="8"/>
      <c r="K166" s="8"/>
      <c r="M166" s="8"/>
    </row>
    <row r="167" spans="10:13">
      <c r="J167" s="8"/>
      <c r="K167" s="8"/>
      <c r="M167" s="8"/>
    </row>
    <row r="168" spans="10:13">
      <c r="J168" s="8"/>
      <c r="K168" s="8"/>
      <c r="M168" s="8"/>
    </row>
    <row r="169" spans="10:13">
      <c r="J169" s="8"/>
      <c r="K169" s="8"/>
      <c r="M169" s="8"/>
    </row>
    <row r="170" spans="10:13">
      <c r="J170" s="8"/>
      <c r="K170" s="8"/>
      <c r="M170" s="8"/>
    </row>
    <row r="171" spans="10:13">
      <c r="J171" s="8"/>
      <c r="K171" s="8"/>
      <c r="M171" s="8"/>
    </row>
    <row r="172" spans="10:13">
      <c r="J172" s="8"/>
      <c r="K172" s="8"/>
      <c r="M172" s="8"/>
    </row>
    <row r="173" spans="10:13">
      <c r="J173" s="8"/>
      <c r="K173" s="8"/>
      <c r="M173" s="8"/>
    </row>
    <row r="174" spans="10:13">
      <c r="J174" s="8"/>
      <c r="K174" s="8"/>
      <c r="M174" s="8"/>
    </row>
    <row r="175" spans="10:13">
      <c r="J175" s="8"/>
      <c r="K175" s="8"/>
      <c r="M175" s="8"/>
    </row>
    <row r="176" spans="10:13">
      <c r="J176" s="8"/>
      <c r="K176" s="8"/>
      <c r="M176" s="8"/>
    </row>
    <row r="177" spans="10:13">
      <c r="J177" s="8"/>
      <c r="K177" s="8"/>
      <c r="M177" s="8"/>
    </row>
    <row r="178" spans="10:13">
      <c r="J178" s="8"/>
      <c r="K178" s="8"/>
      <c r="M178" s="8"/>
    </row>
    <row r="179" spans="10:13">
      <c r="J179" s="8"/>
      <c r="K179" s="8"/>
      <c r="M179" s="8"/>
    </row>
    <row r="180" spans="10:13">
      <c r="J180" s="8"/>
      <c r="K180" s="8"/>
      <c r="M180" s="8"/>
    </row>
    <row r="181" spans="10:13">
      <c r="J181" s="8"/>
      <c r="K181" s="8"/>
      <c r="M181" s="8"/>
    </row>
    <row r="182" spans="10:13">
      <c r="J182" s="8"/>
      <c r="K182" s="8"/>
      <c r="M182" s="8"/>
    </row>
    <row r="183" spans="10:13">
      <c r="J183" s="8"/>
      <c r="K183" s="8"/>
      <c r="M183" s="8"/>
    </row>
    <row r="184" spans="10:13">
      <c r="J184" s="8"/>
      <c r="K184" s="8"/>
      <c r="M184" s="8"/>
    </row>
    <row r="185" spans="10:13">
      <c r="J185" s="8"/>
      <c r="K185" s="8"/>
      <c r="M185" s="8"/>
    </row>
    <row r="186" spans="10:13">
      <c r="J186" s="8"/>
      <c r="K186" s="8"/>
      <c r="M186" s="8"/>
    </row>
    <row r="187" spans="10:13">
      <c r="J187" s="8"/>
      <c r="K187" s="8"/>
      <c r="M187" s="8"/>
    </row>
    <row r="188" spans="10:13">
      <c r="J188" s="8"/>
      <c r="K188" s="8"/>
      <c r="M188" s="8"/>
    </row>
    <row r="189" spans="10:13">
      <c r="J189" s="8"/>
      <c r="K189" s="8"/>
      <c r="M189" s="8"/>
    </row>
    <row r="190" spans="10:13">
      <c r="J190" s="8"/>
      <c r="K190" s="8"/>
      <c r="M190" s="8"/>
    </row>
    <row r="191" spans="10:13">
      <c r="J191" s="8"/>
      <c r="K191" s="8"/>
      <c r="M191" s="8"/>
    </row>
    <row r="192" spans="10:13">
      <c r="J192" s="8"/>
      <c r="K192" s="8"/>
      <c r="M192" s="8"/>
    </row>
    <row r="193" spans="10:13">
      <c r="J193" s="8"/>
      <c r="K193" s="8"/>
      <c r="M193" s="8"/>
    </row>
    <row r="194" spans="10:13">
      <c r="J194" s="8"/>
      <c r="K194" s="8"/>
      <c r="M194" s="8"/>
    </row>
    <row r="195" spans="10:13">
      <c r="J195" s="8"/>
      <c r="K195" s="8"/>
      <c r="M195" s="8"/>
    </row>
    <row r="196" spans="10:13">
      <c r="J196" s="8"/>
      <c r="K196" s="8"/>
      <c r="M196" s="8"/>
    </row>
    <row r="197" spans="10:13">
      <c r="J197" s="8"/>
      <c r="K197" s="8"/>
      <c r="M197" s="8"/>
    </row>
    <row r="198" spans="10:13">
      <c r="J198" s="8"/>
      <c r="K198" s="8"/>
      <c r="M198" s="8"/>
    </row>
    <row r="199" spans="10:13">
      <c r="J199" s="8"/>
      <c r="K199" s="8"/>
      <c r="M199" s="8"/>
    </row>
    <row r="200" spans="10:13">
      <c r="J200" s="8"/>
      <c r="K200" s="8"/>
      <c r="M200" s="8"/>
    </row>
    <row r="201" spans="10:13">
      <c r="J201" s="8"/>
      <c r="K201" s="8"/>
      <c r="M201" s="8"/>
    </row>
    <row r="202" spans="10:13">
      <c r="J202" s="8"/>
      <c r="K202" s="8"/>
      <c r="M202" s="8"/>
    </row>
    <row r="203" spans="10:13">
      <c r="J203" s="8"/>
      <c r="K203" s="8"/>
      <c r="M203" s="8"/>
    </row>
    <row r="204" spans="10:13">
      <c r="J204" s="8"/>
      <c r="K204" s="8"/>
      <c r="M204" s="8"/>
    </row>
    <row r="205" spans="10:13">
      <c r="J205" s="8"/>
      <c r="K205" s="8"/>
      <c r="M205" s="8"/>
    </row>
    <row r="206" spans="10:13">
      <c r="J206" s="8"/>
      <c r="K206" s="8"/>
      <c r="M206" s="8"/>
    </row>
    <row r="207" spans="10:13">
      <c r="J207" s="8"/>
      <c r="K207" s="8"/>
      <c r="M207" s="8"/>
    </row>
    <row r="208" spans="10:13">
      <c r="J208" s="8"/>
      <c r="K208" s="8"/>
      <c r="M208" s="8"/>
    </row>
    <row r="209" spans="10:13">
      <c r="J209" s="8"/>
      <c r="K209" s="8"/>
      <c r="M209" s="8"/>
    </row>
    <row r="210" spans="10:13">
      <c r="J210" s="8"/>
      <c r="K210" s="8"/>
      <c r="M210" s="8"/>
    </row>
    <row r="211" spans="10:13">
      <c r="J211" s="8"/>
      <c r="K211" s="8"/>
      <c r="M211" s="8"/>
    </row>
    <row r="212" spans="10:13">
      <c r="J212" s="8"/>
      <c r="K212" s="8"/>
      <c r="M212" s="8"/>
    </row>
    <row r="213" spans="10:13">
      <c r="J213" s="8"/>
      <c r="K213" s="8"/>
      <c r="M213" s="8"/>
    </row>
    <row r="214" spans="10:13">
      <c r="J214" s="8"/>
      <c r="K214" s="8"/>
      <c r="M214" s="8"/>
    </row>
    <row r="215" spans="10:13">
      <c r="J215" s="8"/>
      <c r="K215" s="8"/>
      <c r="M215" s="8"/>
    </row>
    <row r="216" spans="10:13">
      <c r="J216" s="8"/>
      <c r="K216" s="8"/>
      <c r="M216" s="8"/>
    </row>
    <row r="217" spans="10:13">
      <c r="J217" s="8"/>
      <c r="K217" s="8"/>
      <c r="M217" s="8"/>
    </row>
    <row r="218" spans="10:13">
      <c r="J218" s="8"/>
      <c r="K218" s="8"/>
      <c r="M218" s="8"/>
    </row>
    <row r="219" spans="10:13">
      <c r="J219" s="8"/>
      <c r="K219" s="8"/>
      <c r="M219" s="8"/>
    </row>
    <row r="220" spans="10:13">
      <c r="J220" s="8"/>
      <c r="K220" s="8"/>
      <c r="M220" s="8"/>
    </row>
    <row r="221" spans="10:13">
      <c r="J221" s="8"/>
      <c r="K221" s="8"/>
      <c r="M221" s="8"/>
    </row>
    <row r="222" spans="10:13">
      <c r="J222" s="8"/>
      <c r="K222" s="8"/>
      <c r="M222" s="8"/>
    </row>
    <row r="223" spans="10:13">
      <c r="J223" s="8"/>
      <c r="K223" s="8"/>
      <c r="M223" s="8"/>
    </row>
    <row r="224" spans="10:13">
      <c r="J224" s="8"/>
      <c r="K224" s="8"/>
      <c r="M224" s="8"/>
    </row>
    <row r="225" spans="10:13">
      <c r="J225" s="8"/>
      <c r="K225" s="8"/>
      <c r="M225" s="8"/>
    </row>
    <row r="226" spans="10:13">
      <c r="J226" s="8"/>
      <c r="K226" s="8"/>
      <c r="M226" s="8"/>
    </row>
    <row r="227" spans="10:13">
      <c r="J227" s="8"/>
      <c r="K227" s="8"/>
      <c r="M227" s="8"/>
    </row>
    <row r="228" spans="10:13">
      <c r="J228" s="8"/>
      <c r="K228" s="8"/>
      <c r="M228" s="8"/>
    </row>
    <row r="229" spans="10:13">
      <c r="J229" s="8"/>
      <c r="K229" s="8"/>
      <c r="M229" s="8"/>
    </row>
    <row r="230" spans="10:13">
      <c r="J230" s="8"/>
      <c r="K230" s="8"/>
      <c r="M230" s="8"/>
    </row>
    <row r="231" spans="10:13">
      <c r="J231" s="8"/>
      <c r="K231" s="8"/>
      <c r="M231" s="8"/>
    </row>
    <row r="232" spans="10:13">
      <c r="J232" s="8"/>
      <c r="K232" s="8"/>
      <c r="M232" s="8"/>
    </row>
    <row r="233" spans="10:13">
      <c r="J233" s="8"/>
      <c r="K233" s="8"/>
      <c r="M233" s="8"/>
    </row>
    <row r="234" spans="10:13">
      <c r="J234" s="8"/>
      <c r="K234" s="8"/>
      <c r="M234" s="8"/>
    </row>
    <row r="235" spans="10:13">
      <c r="J235" s="8"/>
      <c r="K235" s="8"/>
      <c r="M235" s="8"/>
    </row>
    <row r="236" spans="10:13">
      <c r="J236" s="8"/>
      <c r="K236" s="8"/>
      <c r="M236" s="8"/>
    </row>
    <row r="237" spans="10:13">
      <c r="J237" s="8"/>
      <c r="K237" s="8"/>
      <c r="M237" s="8"/>
    </row>
    <row r="238" spans="10:13">
      <c r="J238" s="8"/>
      <c r="K238" s="8"/>
      <c r="M238" s="8"/>
    </row>
    <row r="239" spans="10:13">
      <c r="J239" s="8"/>
      <c r="K239" s="8"/>
      <c r="M239" s="8"/>
    </row>
    <row r="240" spans="10:13">
      <c r="J240" s="8"/>
      <c r="K240" s="8"/>
      <c r="M240" s="8"/>
    </row>
    <row r="241" spans="10:13">
      <c r="J241" s="8"/>
      <c r="K241" s="8"/>
      <c r="M241" s="8"/>
    </row>
    <row r="242" spans="10:13">
      <c r="J242" s="8"/>
      <c r="K242" s="8"/>
      <c r="M242" s="8"/>
    </row>
    <row r="243" spans="10:13">
      <c r="J243" s="8"/>
      <c r="K243" s="8"/>
      <c r="M243" s="8"/>
    </row>
    <row r="244" spans="10:13">
      <c r="J244" s="8"/>
      <c r="K244" s="8"/>
      <c r="M244" s="8"/>
    </row>
    <row r="245" spans="10:13">
      <c r="J245" s="8"/>
      <c r="K245" s="8"/>
      <c r="M245" s="8"/>
    </row>
    <row r="246" spans="10:13">
      <c r="J246" s="8"/>
      <c r="K246" s="8"/>
      <c r="M246" s="8"/>
    </row>
    <row r="247" spans="10:13">
      <c r="J247" s="8"/>
      <c r="K247" s="8"/>
      <c r="M247" s="8"/>
    </row>
    <row r="248" spans="10:13">
      <c r="J248" s="8"/>
      <c r="K248" s="8"/>
      <c r="M248" s="8"/>
    </row>
    <row r="249" spans="10:13">
      <c r="J249" s="8"/>
      <c r="K249" s="8"/>
      <c r="M249" s="8"/>
    </row>
    <row r="250" spans="10:13">
      <c r="J250" s="8"/>
      <c r="K250" s="8"/>
      <c r="M250" s="8"/>
    </row>
    <row r="251" spans="10:13">
      <c r="J251" s="8"/>
      <c r="K251" s="8"/>
      <c r="M251" s="8"/>
    </row>
    <row r="252" spans="10:13">
      <c r="J252" s="8"/>
      <c r="K252" s="8"/>
      <c r="M252" s="8"/>
    </row>
    <row r="253" spans="10:13">
      <c r="J253" s="8"/>
      <c r="K253" s="8"/>
      <c r="M253" s="8"/>
    </row>
    <row r="254" spans="10:13">
      <c r="J254" s="8"/>
      <c r="K254" s="8"/>
      <c r="M254" s="8"/>
    </row>
    <row r="255" spans="10:13">
      <c r="J255" s="8"/>
      <c r="K255" s="8"/>
      <c r="M255" s="8"/>
    </row>
    <row r="256" spans="10:13">
      <c r="J256" s="8"/>
      <c r="K256" s="8"/>
      <c r="M256" s="8"/>
    </row>
    <row r="257" spans="10:13">
      <c r="J257" s="8"/>
      <c r="K257" s="8"/>
      <c r="M257" s="8"/>
    </row>
    <row r="258" spans="10:13">
      <c r="J258" s="8"/>
      <c r="K258" s="8"/>
      <c r="M258" s="8"/>
    </row>
    <row r="259" spans="10:13">
      <c r="J259" s="8"/>
      <c r="K259" s="8"/>
      <c r="M259" s="8"/>
    </row>
    <row r="260" spans="10:13">
      <c r="J260" s="8"/>
      <c r="K260" s="8"/>
      <c r="M260" s="8"/>
    </row>
    <row r="261" spans="10:13">
      <c r="J261" s="8"/>
      <c r="K261" s="8"/>
      <c r="M261" s="8"/>
    </row>
    <row r="262" spans="10:13">
      <c r="J262" s="8"/>
      <c r="K262" s="8"/>
      <c r="M262" s="8"/>
    </row>
    <row r="263" spans="10:13">
      <c r="J263" s="8"/>
      <c r="K263" s="8"/>
      <c r="M263" s="8"/>
    </row>
    <row r="264" spans="10:13">
      <c r="J264" s="8"/>
      <c r="K264" s="8"/>
      <c r="M264" s="8"/>
    </row>
    <row r="265" spans="10:13">
      <c r="J265" s="8"/>
      <c r="K265" s="8"/>
      <c r="M265" s="8"/>
    </row>
    <row r="266" spans="10:13">
      <c r="J266" s="8"/>
      <c r="K266" s="8"/>
      <c r="M266" s="8"/>
    </row>
    <row r="267" spans="10:13">
      <c r="J267" s="8"/>
      <c r="K267" s="8"/>
      <c r="M267" s="8"/>
    </row>
    <row r="268" spans="10:13">
      <c r="J268" s="8"/>
      <c r="K268" s="8"/>
      <c r="M268" s="8"/>
    </row>
    <row r="269" spans="10:13">
      <c r="J269" s="8"/>
      <c r="K269" s="8"/>
      <c r="M269" s="8"/>
    </row>
    <row r="270" spans="10:13">
      <c r="J270" s="8"/>
      <c r="K270" s="8"/>
      <c r="M270" s="8"/>
    </row>
    <row r="271" spans="10:13">
      <c r="J271" s="8"/>
      <c r="K271" s="8"/>
      <c r="M271" s="8"/>
    </row>
    <row r="272" spans="10:13">
      <c r="J272" s="8"/>
      <c r="K272" s="8"/>
      <c r="M272" s="8"/>
    </row>
    <row r="273" spans="10:13">
      <c r="J273" s="8"/>
      <c r="K273" s="8"/>
      <c r="M273" s="8"/>
    </row>
    <row r="274" spans="10:13">
      <c r="J274" s="8"/>
      <c r="K274" s="8"/>
      <c r="M274" s="8"/>
    </row>
    <row r="275" spans="10:13">
      <c r="J275" s="8"/>
      <c r="K275" s="8"/>
      <c r="M275" s="8"/>
    </row>
    <row r="276" spans="10:13">
      <c r="J276" s="8"/>
      <c r="K276" s="8"/>
      <c r="M276" s="8"/>
    </row>
    <row r="277" spans="10:13">
      <c r="J277" s="8"/>
      <c r="K277" s="8"/>
      <c r="M277" s="8"/>
    </row>
    <row r="278" spans="10:13">
      <c r="J278" s="8"/>
      <c r="K278" s="8"/>
      <c r="M278" s="8"/>
    </row>
    <row r="279" spans="10:13">
      <c r="J279" s="8"/>
      <c r="K279" s="8"/>
      <c r="M279" s="8"/>
    </row>
    <row r="280" spans="10:13">
      <c r="J280" s="8"/>
      <c r="K280" s="8"/>
      <c r="M280" s="8"/>
    </row>
    <row r="281" spans="10:13">
      <c r="J281" s="8"/>
      <c r="K281" s="8"/>
      <c r="M281" s="8"/>
    </row>
    <row r="282" spans="10:13">
      <c r="J282" s="8"/>
      <c r="K282" s="8"/>
      <c r="M282" s="8"/>
    </row>
    <row r="283" spans="10:13">
      <c r="J283" s="8"/>
      <c r="K283" s="8"/>
      <c r="M283" s="8"/>
    </row>
    <row r="284" spans="10:13">
      <c r="J284" s="8"/>
      <c r="K284" s="8"/>
      <c r="M284" s="8"/>
    </row>
    <row r="285" spans="10:13">
      <c r="J285" s="8"/>
      <c r="K285" s="8"/>
      <c r="M285" s="8"/>
    </row>
    <row r="286" spans="10:13">
      <c r="J286" s="8"/>
      <c r="K286" s="8"/>
      <c r="M286" s="8"/>
    </row>
    <row r="287" spans="10:13">
      <c r="J287" s="8"/>
      <c r="K287" s="8"/>
      <c r="M287" s="8"/>
    </row>
    <row r="288" spans="10:13">
      <c r="J288" s="8"/>
      <c r="K288" s="8"/>
      <c r="M288" s="8"/>
    </row>
    <row r="289" spans="10:13">
      <c r="J289" s="8"/>
      <c r="K289" s="8"/>
      <c r="M289" s="8"/>
    </row>
    <row r="290" spans="10:13">
      <c r="J290" s="8"/>
      <c r="K290" s="8"/>
      <c r="M290" s="8"/>
    </row>
    <row r="291" spans="10:13">
      <c r="J291" s="8"/>
      <c r="K291" s="8"/>
      <c r="M291" s="8"/>
    </row>
    <row r="292" spans="10:13">
      <c r="J292" s="8"/>
      <c r="K292" s="8"/>
      <c r="M292" s="8"/>
    </row>
    <row r="293" spans="10:13">
      <c r="J293" s="8"/>
      <c r="K293" s="8"/>
      <c r="M293" s="8"/>
    </row>
    <row r="294" spans="10:13">
      <c r="J294" s="8"/>
      <c r="K294" s="8"/>
      <c r="M294" s="8"/>
    </row>
    <row r="295" spans="10:13">
      <c r="J295" s="8"/>
      <c r="K295" s="8"/>
      <c r="M295" s="8"/>
    </row>
    <row r="296" spans="10:13">
      <c r="J296" s="8"/>
      <c r="K296" s="8"/>
      <c r="M296" s="8"/>
    </row>
    <row r="297" spans="10:13">
      <c r="J297" s="8"/>
      <c r="K297" s="8"/>
      <c r="M297" s="8"/>
    </row>
    <row r="298" spans="10:13">
      <c r="J298" s="8"/>
      <c r="K298" s="8"/>
      <c r="M298" s="8"/>
    </row>
    <row r="299" spans="10:13">
      <c r="J299" s="8"/>
      <c r="K299" s="8"/>
      <c r="M299" s="8"/>
    </row>
    <row r="300" spans="10:13">
      <c r="J300" s="8"/>
      <c r="K300" s="8"/>
      <c r="M300" s="8"/>
    </row>
    <row r="301" spans="10:13">
      <c r="J301" s="8"/>
      <c r="K301" s="8"/>
      <c r="M301" s="8"/>
    </row>
    <row r="302" spans="10:13">
      <c r="J302" s="8"/>
      <c r="K302" s="8"/>
      <c r="M302" s="8"/>
    </row>
    <row r="303" spans="10:13">
      <c r="J303" s="8"/>
      <c r="K303" s="8"/>
      <c r="M303" s="8"/>
    </row>
    <row r="304" spans="10:13">
      <c r="J304" s="8"/>
      <c r="K304" s="8"/>
      <c r="M304" s="8"/>
    </row>
    <row r="305" spans="10:13">
      <c r="J305" s="8"/>
      <c r="K305" s="8"/>
      <c r="M305" s="8"/>
    </row>
    <row r="306" spans="10:13">
      <c r="J306" s="8"/>
      <c r="K306" s="8"/>
      <c r="M306" s="8"/>
    </row>
    <row r="307" spans="10:13">
      <c r="J307" s="8"/>
      <c r="K307" s="8"/>
      <c r="M307" s="8"/>
    </row>
    <row r="308" spans="10:13">
      <c r="J308" s="8"/>
      <c r="K308" s="8"/>
      <c r="M308" s="8"/>
    </row>
    <row r="309" spans="10:13">
      <c r="J309" s="8"/>
      <c r="K309" s="8"/>
      <c r="M309" s="8"/>
    </row>
    <row r="310" spans="10:13">
      <c r="J310" s="8"/>
      <c r="K310" s="8"/>
      <c r="M310" s="8"/>
    </row>
    <row r="311" spans="10:13">
      <c r="J311" s="8"/>
      <c r="K311" s="8"/>
      <c r="M311" s="8"/>
    </row>
    <row r="312" spans="10:13">
      <c r="J312" s="8"/>
      <c r="K312" s="8"/>
      <c r="M312" s="8"/>
    </row>
    <row r="313" spans="10:13">
      <c r="J313" s="8"/>
      <c r="K313" s="8"/>
      <c r="M313" s="8"/>
    </row>
    <row r="314" spans="10:13">
      <c r="J314" s="8"/>
      <c r="K314" s="8"/>
      <c r="M314" s="8"/>
    </row>
    <row r="315" spans="10:13">
      <c r="J315" s="8"/>
      <c r="K315" s="8"/>
      <c r="M315" s="8"/>
    </row>
    <row r="316" spans="10:13">
      <c r="J316" s="8"/>
      <c r="K316" s="8"/>
      <c r="M316" s="8"/>
    </row>
    <row r="317" spans="10:13">
      <c r="J317" s="8"/>
      <c r="K317" s="8"/>
      <c r="M317" s="8"/>
    </row>
    <row r="318" spans="10:13">
      <c r="J318" s="8"/>
      <c r="K318" s="8"/>
      <c r="M318" s="8"/>
    </row>
    <row r="319" spans="10:13">
      <c r="J319" s="8"/>
      <c r="K319" s="8"/>
      <c r="M319" s="8"/>
    </row>
    <row r="320" spans="10:13">
      <c r="J320" s="8"/>
      <c r="K320" s="8"/>
      <c r="M320" s="8"/>
    </row>
    <row r="321" spans="10:13">
      <c r="J321" s="8"/>
      <c r="K321" s="8"/>
      <c r="M321" s="8"/>
    </row>
    <row r="322" spans="10:13">
      <c r="J322" s="8"/>
      <c r="K322" s="8"/>
      <c r="M322" s="8"/>
    </row>
    <row r="323" spans="10:13">
      <c r="J323" s="8"/>
      <c r="K323" s="8"/>
      <c r="M323" s="8"/>
    </row>
    <row r="324" spans="10:13">
      <c r="J324" s="8"/>
      <c r="K324" s="8"/>
      <c r="M324" s="8"/>
    </row>
    <row r="325" spans="10:13">
      <c r="J325" s="8"/>
      <c r="K325" s="8"/>
      <c r="M325" s="8"/>
    </row>
    <row r="326" spans="10:13">
      <c r="J326" s="8"/>
      <c r="K326" s="8"/>
      <c r="M326" s="8"/>
    </row>
    <row r="327" spans="10:13">
      <c r="J327" s="8"/>
      <c r="K327" s="8"/>
      <c r="M327" s="8"/>
    </row>
    <row r="328" spans="10:13">
      <c r="J328" s="8"/>
      <c r="K328" s="8"/>
      <c r="M328" s="8"/>
    </row>
    <row r="329" spans="10:13">
      <c r="J329" s="8"/>
      <c r="K329" s="8"/>
      <c r="M329" s="8"/>
    </row>
    <row r="330" spans="10:13">
      <c r="J330" s="8"/>
      <c r="K330" s="8"/>
      <c r="M330" s="8"/>
    </row>
    <row r="331" spans="10:13">
      <c r="J331" s="8"/>
      <c r="K331" s="8"/>
      <c r="M331" s="8"/>
    </row>
    <row r="332" spans="10:13">
      <c r="J332" s="8"/>
      <c r="K332" s="8"/>
      <c r="M332" s="8"/>
    </row>
    <row r="333" spans="10:13">
      <c r="J333" s="8"/>
      <c r="K333" s="8"/>
      <c r="M333" s="8"/>
    </row>
    <row r="334" spans="10:13">
      <c r="J334" s="8"/>
      <c r="K334" s="8"/>
      <c r="M334" s="8"/>
    </row>
    <row r="335" spans="10:13">
      <c r="J335" s="8"/>
      <c r="K335" s="8"/>
      <c r="M335" s="8"/>
    </row>
    <row r="336" spans="10:13">
      <c r="J336" s="8"/>
      <c r="K336" s="8"/>
      <c r="M336" s="8"/>
    </row>
    <row r="337" spans="10:13">
      <c r="J337" s="8"/>
      <c r="K337" s="8"/>
      <c r="M337" s="8"/>
    </row>
    <row r="338" spans="10:13">
      <c r="J338" s="8"/>
      <c r="K338" s="8"/>
      <c r="M338" s="8"/>
    </row>
    <row r="339" spans="10:13">
      <c r="J339" s="8"/>
      <c r="K339" s="8"/>
      <c r="M339" s="8"/>
    </row>
    <row r="340" spans="10:13">
      <c r="J340" s="8"/>
      <c r="K340" s="8"/>
      <c r="M340" s="8"/>
    </row>
    <row r="341" spans="10:13">
      <c r="J341" s="8"/>
      <c r="K341" s="8"/>
      <c r="M341" s="8"/>
    </row>
    <row r="342" spans="10:13">
      <c r="J342" s="8"/>
      <c r="K342" s="8"/>
      <c r="M342" s="8"/>
    </row>
    <row r="343" spans="10:13">
      <c r="J343" s="8"/>
      <c r="K343" s="8"/>
      <c r="M343" s="8"/>
    </row>
    <row r="344" spans="10:13">
      <c r="J344" s="8"/>
      <c r="K344" s="8"/>
      <c r="M344" s="8"/>
    </row>
    <row r="345" spans="10:13">
      <c r="J345" s="8"/>
      <c r="K345" s="8"/>
      <c r="M345" s="8"/>
    </row>
    <row r="346" spans="10:13">
      <c r="J346" s="8"/>
      <c r="K346" s="8"/>
      <c r="M346" s="8"/>
    </row>
    <row r="347" spans="10:13">
      <c r="J347" s="8"/>
      <c r="K347" s="8"/>
      <c r="M347" s="8"/>
    </row>
    <row r="348" spans="10:13">
      <c r="J348" s="8"/>
      <c r="K348" s="8"/>
      <c r="M348" s="8"/>
    </row>
    <row r="349" spans="10:13">
      <c r="J349" s="8"/>
      <c r="K349" s="8"/>
      <c r="M349" s="8"/>
    </row>
    <row r="350" spans="10:13">
      <c r="J350" s="8"/>
      <c r="K350" s="8"/>
      <c r="M350" s="8"/>
    </row>
    <row r="351" spans="10:13">
      <c r="J351" s="8"/>
      <c r="K351" s="8"/>
      <c r="M351" s="8"/>
    </row>
    <row r="352" spans="10:13">
      <c r="J352" s="8"/>
      <c r="K352" s="8"/>
      <c r="M352" s="8"/>
    </row>
    <row r="353" spans="10:13">
      <c r="J353" s="8"/>
      <c r="K353" s="8"/>
      <c r="M353" s="8"/>
    </row>
    <row r="354" spans="10:13">
      <c r="J354" s="8"/>
      <c r="K354" s="8"/>
      <c r="M354" s="8"/>
    </row>
    <row r="355" spans="10:13">
      <c r="J355" s="8"/>
      <c r="K355" s="8"/>
      <c r="M355" s="8"/>
    </row>
    <row r="356" spans="10:13">
      <c r="J356" s="8"/>
      <c r="K356" s="8"/>
      <c r="M356" s="8"/>
    </row>
    <row r="357" spans="10:13">
      <c r="J357" s="8"/>
      <c r="K357" s="8"/>
      <c r="M357" s="8"/>
    </row>
    <row r="358" spans="10:13">
      <c r="J358" s="8"/>
      <c r="K358" s="8"/>
      <c r="M358" s="8"/>
    </row>
    <row r="359" spans="10:13">
      <c r="J359" s="8"/>
      <c r="K359" s="8"/>
      <c r="M359" s="8"/>
    </row>
    <row r="360" spans="10:13">
      <c r="J360" s="8"/>
      <c r="K360" s="8"/>
      <c r="M360" s="8"/>
    </row>
    <row r="361" spans="10:13">
      <c r="J361" s="8"/>
      <c r="K361" s="8"/>
      <c r="M361" s="8"/>
    </row>
    <row r="362" spans="10:13">
      <c r="J362" s="8"/>
      <c r="K362" s="8"/>
      <c r="M362" s="8"/>
    </row>
    <row r="363" spans="10:13">
      <c r="J363" s="8"/>
      <c r="K363" s="8"/>
      <c r="M363" s="8"/>
    </row>
    <row r="364" spans="10:13">
      <c r="J364" s="8"/>
      <c r="K364" s="8"/>
      <c r="M364" s="8"/>
    </row>
    <row r="365" spans="10:13">
      <c r="J365" s="8"/>
      <c r="K365" s="8"/>
      <c r="M365" s="8"/>
    </row>
    <row r="366" spans="10:13">
      <c r="J366" s="8"/>
      <c r="K366" s="8"/>
      <c r="M366" s="8"/>
    </row>
    <row r="367" spans="10:13">
      <c r="J367" s="8"/>
      <c r="K367" s="8"/>
      <c r="M367" s="8"/>
    </row>
    <row r="368" spans="10:13">
      <c r="J368" s="8"/>
      <c r="K368" s="8"/>
      <c r="M368" s="8"/>
    </row>
    <row r="369" spans="10:13">
      <c r="J369" s="8"/>
      <c r="K369" s="8"/>
      <c r="M369" s="8"/>
    </row>
    <row r="370" spans="10:13">
      <c r="J370" s="8"/>
      <c r="K370" s="8"/>
      <c r="M370" s="8"/>
    </row>
    <row r="371" spans="10:13">
      <c r="J371" s="8"/>
      <c r="K371" s="8"/>
      <c r="M371" s="8"/>
    </row>
    <row r="372" spans="10:13">
      <c r="J372" s="8"/>
      <c r="K372" s="8"/>
      <c r="M372" s="8"/>
    </row>
    <row r="373" spans="10:13">
      <c r="J373" s="8"/>
      <c r="K373" s="8"/>
      <c r="M373" s="8"/>
    </row>
    <row r="374" spans="10:13">
      <c r="J374" s="8"/>
      <c r="K374" s="8"/>
      <c r="M374" s="8"/>
    </row>
    <row r="375" spans="10:13">
      <c r="J375" s="8"/>
      <c r="K375" s="8"/>
      <c r="M375" s="8"/>
    </row>
    <row r="376" spans="10:13">
      <c r="J376" s="8"/>
      <c r="K376" s="8"/>
      <c r="M376" s="8"/>
    </row>
    <row r="377" spans="10:13">
      <c r="J377" s="8"/>
      <c r="K377" s="8"/>
      <c r="M377" s="8"/>
    </row>
    <row r="378" spans="10:13">
      <c r="J378" s="8"/>
      <c r="K378" s="8"/>
      <c r="M378" s="8"/>
    </row>
    <row r="379" spans="10:13">
      <c r="J379" s="8"/>
      <c r="K379" s="8"/>
      <c r="M379" s="8"/>
    </row>
    <row r="380" spans="10:13">
      <c r="J380" s="8"/>
      <c r="K380" s="8"/>
      <c r="M380" s="8"/>
    </row>
    <row r="381" spans="10:13">
      <c r="J381" s="8"/>
      <c r="K381" s="8"/>
      <c r="M381" s="8"/>
    </row>
    <row r="382" spans="10:13">
      <c r="J382" s="8"/>
      <c r="K382" s="8"/>
      <c r="M382" s="8"/>
    </row>
    <row r="383" spans="10:13">
      <c r="J383" s="8"/>
      <c r="K383" s="8"/>
      <c r="M383" s="8"/>
    </row>
    <row r="384" spans="10:13">
      <c r="J384" s="8"/>
      <c r="K384" s="8"/>
      <c r="M384" s="8"/>
    </row>
    <row r="385" spans="10:13">
      <c r="J385" s="8"/>
      <c r="K385" s="8"/>
      <c r="M385" s="8"/>
    </row>
    <row r="386" spans="10:13">
      <c r="J386" s="8"/>
      <c r="K386" s="8"/>
      <c r="M386" s="8"/>
    </row>
    <row r="387" spans="10:13">
      <c r="J387" s="8"/>
      <c r="K387" s="8"/>
      <c r="M387" s="8"/>
    </row>
    <row r="388" spans="10:13">
      <c r="J388" s="8"/>
      <c r="K388" s="8"/>
      <c r="M388" s="8"/>
    </row>
    <row r="389" spans="10:13">
      <c r="J389" s="8"/>
      <c r="K389" s="8"/>
      <c r="M389" s="8"/>
    </row>
    <row r="390" spans="10:13">
      <c r="J390" s="8"/>
      <c r="K390" s="8"/>
      <c r="M390" s="8"/>
    </row>
    <row r="391" spans="10:13">
      <c r="J391" s="8"/>
      <c r="K391" s="8"/>
      <c r="M391" s="8"/>
    </row>
    <row r="392" spans="10:13">
      <c r="J392" s="8"/>
      <c r="K392" s="8"/>
      <c r="M392" s="8"/>
    </row>
    <row r="393" spans="10:13">
      <c r="J393" s="8"/>
      <c r="K393" s="8"/>
      <c r="M393" s="8"/>
    </row>
    <row r="394" spans="10:13">
      <c r="J394" s="8"/>
      <c r="K394" s="8"/>
      <c r="M394" s="8"/>
    </row>
    <row r="395" spans="10:13">
      <c r="J395" s="8"/>
      <c r="K395" s="8"/>
      <c r="M395" s="8"/>
    </row>
    <row r="396" spans="10:13">
      <c r="J396" s="8"/>
      <c r="K396" s="8"/>
      <c r="M396" s="8"/>
    </row>
    <row r="397" spans="10:13">
      <c r="J397" s="8"/>
      <c r="K397" s="8"/>
      <c r="M397" s="8"/>
    </row>
    <row r="398" spans="10:13">
      <c r="J398" s="8"/>
      <c r="K398" s="8"/>
      <c r="M398" s="8"/>
    </row>
    <row r="399" spans="10:13">
      <c r="J399" s="8"/>
      <c r="K399" s="8"/>
      <c r="M399" s="8"/>
    </row>
    <row r="400" spans="10:13">
      <c r="J400" s="8"/>
      <c r="K400" s="8"/>
      <c r="M400" s="8"/>
    </row>
    <row r="401" spans="10:13">
      <c r="J401" s="8"/>
      <c r="K401" s="8"/>
      <c r="M401" s="8"/>
    </row>
    <row r="402" spans="10:13">
      <c r="J402" s="8"/>
      <c r="K402" s="8"/>
      <c r="M402" s="8"/>
    </row>
    <row r="403" spans="10:13">
      <c r="J403" s="8"/>
      <c r="K403" s="8"/>
      <c r="M403" s="8"/>
    </row>
    <row r="404" spans="10:13">
      <c r="J404" s="8"/>
      <c r="K404" s="8"/>
      <c r="M404" s="8"/>
    </row>
    <row r="405" spans="10:13">
      <c r="J405" s="8"/>
      <c r="K405" s="8"/>
      <c r="M405" s="8"/>
    </row>
    <row r="406" spans="10:13">
      <c r="J406" s="8"/>
      <c r="K406" s="8"/>
      <c r="M406" s="8"/>
    </row>
    <row r="407" spans="10:13">
      <c r="J407" s="8"/>
      <c r="K407" s="8"/>
      <c r="M407" s="8"/>
    </row>
    <row r="408" spans="10:13">
      <c r="J408" s="8"/>
      <c r="K408" s="8"/>
      <c r="M408" s="8"/>
    </row>
    <row r="409" spans="10:13">
      <c r="J409" s="8"/>
      <c r="K409" s="8"/>
      <c r="M409" s="8"/>
    </row>
    <row r="410" spans="10:13">
      <c r="J410" s="8"/>
      <c r="K410" s="8"/>
      <c r="M410" s="8"/>
    </row>
    <row r="411" spans="10:13">
      <c r="J411" s="8"/>
      <c r="K411" s="8"/>
      <c r="M411" s="8"/>
    </row>
    <row r="412" spans="10:13">
      <c r="J412" s="8"/>
      <c r="K412" s="8"/>
      <c r="M412" s="8"/>
    </row>
    <row r="413" spans="10:13">
      <c r="J413" s="8"/>
      <c r="K413" s="8"/>
      <c r="M413" s="8"/>
    </row>
    <row r="414" spans="10:13">
      <c r="J414" s="8"/>
      <c r="K414" s="8"/>
      <c r="M414" s="8"/>
    </row>
    <row r="415" spans="10:13">
      <c r="J415" s="8"/>
      <c r="K415" s="8"/>
      <c r="M415" s="8"/>
    </row>
    <row r="416" spans="10:13">
      <c r="J416" s="8"/>
      <c r="K416" s="8"/>
      <c r="M416" s="8"/>
    </row>
    <row r="417" spans="10:13">
      <c r="J417" s="8"/>
      <c r="K417" s="8"/>
      <c r="M417" s="8"/>
    </row>
    <row r="418" spans="10:13">
      <c r="J418" s="8"/>
      <c r="K418" s="8"/>
      <c r="M418" s="8"/>
    </row>
    <row r="419" spans="10:13">
      <c r="J419" s="8"/>
      <c r="K419" s="8"/>
      <c r="M419" s="8"/>
    </row>
    <row r="420" spans="10:13">
      <c r="J420" s="8"/>
      <c r="K420" s="8"/>
      <c r="M420" s="8"/>
    </row>
    <row r="421" spans="10:13">
      <c r="J421" s="8"/>
      <c r="K421" s="8"/>
      <c r="M421" s="8"/>
    </row>
    <row r="422" spans="10:13">
      <c r="J422" s="8"/>
      <c r="K422" s="8"/>
      <c r="M422" s="8"/>
    </row>
    <row r="423" spans="10:13">
      <c r="J423" s="8"/>
      <c r="K423" s="8"/>
      <c r="M423" s="8"/>
    </row>
    <row r="424" spans="10:13">
      <c r="J424" s="8"/>
      <c r="K424" s="8"/>
      <c r="M424" s="8"/>
    </row>
    <row r="425" spans="10:13">
      <c r="J425" s="8"/>
      <c r="K425" s="8"/>
      <c r="M425" s="8"/>
    </row>
    <row r="426" spans="10:13">
      <c r="J426" s="8"/>
      <c r="K426" s="8"/>
      <c r="M426" s="8"/>
    </row>
    <row r="427" spans="10:13">
      <c r="J427" s="8"/>
      <c r="K427" s="8"/>
      <c r="M427" s="8"/>
    </row>
    <row r="428" spans="10:13">
      <c r="J428" s="8"/>
      <c r="K428" s="8"/>
      <c r="M428" s="8"/>
    </row>
    <row r="429" spans="10:13">
      <c r="J429" s="8"/>
      <c r="K429" s="8"/>
      <c r="M429" s="8"/>
    </row>
    <row r="430" spans="10:13">
      <c r="J430" s="8"/>
      <c r="K430" s="8"/>
      <c r="M430" s="8"/>
    </row>
    <row r="431" spans="10:13">
      <c r="J431" s="8"/>
      <c r="K431" s="8"/>
      <c r="M431" s="8"/>
    </row>
    <row r="432" spans="10:13">
      <c r="J432" s="8"/>
      <c r="K432" s="8"/>
      <c r="M432" s="8"/>
    </row>
    <row r="433" spans="10:13">
      <c r="J433" s="8"/>
      <c r="K433" s="8"/>
      <c r="M433" s="8"/>
    </row>
    <row r="434" spans="10:13">
      <c r="J434" s="8"/>
      <c r="K434" s="8"/>
      <c r="M434" s="8"/>
    </row>
    <row r="435" spans="10:13">
      <c r="J435" s="8"/>
      <c r="K435" s="8"/>
      <c r="M435" s="8"/>
    </row>
    <row r="436" spans="10:13">
      <c r="J436" s="8"/>
      <c r="K436" s="8"/>
      <c r="M436" s="8"/>
    </row>
    <row r="437" spans="10:13">
      <c r="J437" s="8"/>
      <c r="K437" s="8"/>
      <c r="M437" s="8"/>
    </row>
    <row r="438" spans="10:13">
      <c r="J438" s="8"/>
      <c r="K438" s="8"/>
      <c r="M438" s="8"/>
    </row>
    <row r="439" spans="10:13">
      <c r="J439" s="8"/>
      <c r="K439" s="8"/>
      <c r="M439" s="8"/>
    </row>
    <row r="440" spans="10:13">
      <c r="J440" s="8"/>
      <c r="K440" s="8"/>
      <c r="M440" s="8"/>
    </row>
    <row r="441" spans="10:13">
      <c r="J441" s="8"/>
      <c r="K441" s="8"/>
      <c r="M441" s="8"/>
    </row>
    <row r="442" spans="10:13">
      <c r="J442" s="8"/>
      <c r="K442" s="8"/>
      <c r="M442" s="8"/>
    </row>
    <row r="443" spans="10:13">
      <c r="J443" s="8"/>
      <c r="K443" s="8"/>
      <c r="M443" s="8"/>
    </row>
    <row r="444" spans="10:13">
      <c r="J444" s="8"/>
      <c r="K444" s="8"/>
      <c r="M444" s="8"/>
    </row>
    <row r="445" spans="10:13">
      <c r="J445" s="8"/>
      <c r="K445" s="8"/>
      <c r="M445" s="8"/>
    </row>
    <row r="446" spans="10:13">
      <c r="J446" s="8"/>
      <c r="K446" s="8"/>
      <c r="M446" s="8"/>
    </row>
    <row r="447" spans="10:13">
      <c r="J447" s="8"/>
      <c r="K447" s="8"/>
      <c r="M447" s="8"/>
    </row>
    <row r="448" spans="10:13">
      <c r="J448" s="8"/>
      <c r="K448" s="8"/>
      <c r="M448" s="8"/>
    </row>
    <row r="449" spans="10:13">
      <c r="J449" s="8"/>
      <c r="K449" s="8"/>
      <c r="M449" s="8"/>
    </row>
    <row r="450" spans="10:13">
      <c r="J450" s="8"/>
      <c r="K450" s="8"/>
      <c r="M450" s="8"/>
    </row>
    <row r="451" spans="10:13">
      <c r="J451" s="8"/>
      <c r="K451" s="8"/>
      <c r="M451" s="8"/>
    </row>
    <row r="452" spans="10:13">
      <c r="J452" s="8"/>
      <c r="K452" s="8"/>
      <c r="M452" s="8"/>
    </row>
    <row r="453" spans="10:13">
      <c r="J453" s="8"/>
      <c r="K453" s="8"/>
      <c r="M453" s="8"/>
    </row>
    <row r="454" spans="10:13">
      <c r="J454" s="8"/>
      <c r="K454" s="8"/>
      <c r="M454" s="8"/>
    </row>
    <row r="455" spans="10:13">
      <c r="J455" s="8"/>
      <c r="K455" s="8"/>
      <c r="M455" s="8"/>
    </row>
    <row r="456" spans="10:13">
      <c r="J456" s="8"/>
      <c r="K456" s="8"/>
      <c r="M456" s="8"/>
    </row>
    <row r="457" spans="10:13">
      <c r="J457" s="8"/>
      <c r="K457" s="8"/>
      <c r="M457" s="8"/>
    </row>
    <row r="458" spans="10:13">
      <c r="J458" s="8"/>
      <c r="K458" s="8"/>
      <c r="M458" s="8"/>
    </row>
    <row r="459" spans="10:13">
      <c r="J459" s="8"/>
      <c r="K459" s="8"/>
      <c r="M459" s="8"/>
    </row>
    <row r="460" spans="10:13">
      <c r="J460" s="8"/>
      <c r="K460" s="8"/>
      <c r="M460" s="8"/>
    </row>
    <row r="461" spans="10:13">
      <c r="J461" s="8"/>
      <c r="K461" s="8"/>
      <c r="M461" s="8"/>
    </row>
    <row r="462" spans="10:13">
      <c r="J462" s="8"/>
      <c r="K462" s="8"/>
      <c r="M462" s="8"/>
    </row>
    <row r="463" spans="10:13">
      <c r="J463" s="8"/>
      <c r="K463" s="8"/>
      <c r="M463" s="8"/>
    </row>
    <row r="464" spans="10:13">
      <c r="J464" s="8"/>
      <c r="K464" s="8"/>
      <c r="M464" s="8"/>
    </row>
    <row r="465" spans="10:13">
      <c r="J465" s="8"/>
      <c r="K465" s="8"/>
      <c r="M465" s="8"/>
    </row>
    <row r="466" spans="10:13">
      <c r="J466" s="8"/>
      <c r="K466" s="8"/>
      <c r="M466" s="8"/>
    </row>
    <row r="467" spans="10:13">
      <c r="J467" s="8"/>
      <c r="K467" s="8"/>
      <c r="M467" s="8"/>
    </row>
    <row r="468" spans="10:13">
      <c r="J468" s="8"/>
      <c r="K468" s="8"/>
      <c r="M468" s="8"/>
    </row>
    <row r="469" spans="10:13">
      <c r="J469" s="8"/>
      <c r="K469" s="8"/>
      <c r="M469" s="8"/>
    </row>
    <row r="470" spans="10:13">
      <c r="J470" s="8"/>
      <c r="K470" s="8"/>
      <c r="M470" s="8"/>
    </row>
    <row r="471" spans="10:13">
      <c r="J471" s="8"/>
      <c r="K471" s="8"/>
      <c r="M471" s="8"/>
    </row>
    <row r="472" spans="10:13">
      <c r="J472" s="8"/>
      <c r="K472" s="8"/>
      <c r="M472" s="8"/>
    </row>
    <row r="473" spans="10:13">
      <c r="J473" s="8"/>
      <c r="K473" s="8"/>
      <c r="M473" s="8"/>
    </row>
    <row r="474" spans="10:13">
      <c r="J474" s="8"/>
      <c r="K474" s="8"/>
      <c r="M474" s="8"/>
    </row>
    <row r="475" spans="10:13">
      <c r="J475" s="8"/>
      <c r="K475" s="8"/>
      <c r="M475" s="8"/>
    </row>
    <row r="476" spans="10:13">
      <c r="J476" s="8"/>
      <c r="K476" s="8"/>
      <c r="M476" s="8"/>
    </row>
    <row r="477" spans="10:13">
      <c r="J477" s="8"/>
      <c r="K477" s="8"/>
      <c r="M477" s="8"/>
    </row>
    <row r="478" spans="10:13">
      <c r="J478" s="8"/>
      <c r="K478" s="8"/>
      <c r="M478" s="8"/>
    </row>
    <row r="479" spans="10:13">
      <c r="J479" s="8"/>
      <c r="K479" s="8"/>
      <c r="M479" s="8"/>
    </row>
    <row r="480" spans="10:13">
      <c r="J480" s="8"/>
      <c r="K480" s="8"/>
      <c r="M480" s="8"/>
    </row>
    <row r="481" spans="10:13">
      <c r="J481" s="8"/>
      <c r="K481" s="8"/>
      <c r="M481" s="8"/>
    </row>
    <row r="482" spans="10:13">
      <c r="J482" s="8"/>
      <c r="K482" s="8"/>
      <c r="M482" s="8"/>
    </row>
    <row r="483" spans="10:13">
      <c r="J483" s="8"/>
      <c r="K483" s="8"/>
      <c r="M483" s="8"/>
    </row>
    <row r="484" spans="10:13">
      <c r="J484" s="8"/>
      <c r="K484" s="8"/>
      <c r="M484" s="8"/>
    </row>
    <row r="485" spans="10:13">
      <c r="J485" s="8"/>
      <c r="K485" s="8"/>
      <c r="M485" s="8"/>
    </row>
    <row r="486" spans="10:13">
      <c r="J486" s="8"/>
      <c r="K486" s="8"/>
      <c r="M486" s="8"/>
    </row>
    <row r="487" spans="10:13">
      <c r="J487" s="8"/>
      <c r="K487" s="8"/>
      <c r="M487" s="8"/>
    </row>
    <row r="488" spans="10:13">
      <c r="J488" s="8"/>
      <c r="K488" s="8"/>
      <c r="M488" s="8"/>
    </row>
    <row r="489" spans="10:13">
      <c r="J489" s="8"/>
      <c r="K489" s="8"/>
      <c r="M489" s="8"/>
    </row>
    <row r="490" spans="10:13">
      <c r="J490" s="8"/>
      <c r="K490" s="8"/>
      <c r="M490" s="8"/>
    </row>
    <row r="491" spans="10:13">
      <c r="J491" s="8"/>
      <c r="K491" s="8"/>
      <c r="M491" s="8"/>
    </row>
    <row r="492" spans="10:13">
      <c r="J492" s="8"/>
      <c r="K492" s="8"/>
      <c r="M492" s="8"/>
    </row>
    <row r="493" spans="10:13">
      <c r="J493" s="8"/>
      <c r="K493" s="8"/>
      <c r="M493" s="8"/>
    </row>
    <row r="494" spans="10:13">
      <c r="J494" s="8"/>
      <c r="K494" s="8"/>
      <c r="M494" s="8"/>
    </row>
    <row r="495" spans="10:13">
      <c r="J495" s="8"/>
      <c r="K495" s="8"/>
      <c r="M495" s="8"/>
    </row>
    <row r="496" spans="10:13">
      <c r="J496" s="8"/>
      <c r="K496" s="8"/>
      <c r="M496" s="8"/>
    </row>
    <row r="497" spans="10:13">
      <c r="J497" s="8"/>
      <c r="K497" s="8"/>
      <c r="M497" s="8"/>
    </row>
    <row r="498" spans="10:13">
      <c r="J498" s="8"/>
      <c r="K498" s="8"/>
      <c r="M498" s="8"/>
    </row>
    <row r="499" spans="10:13">
      <c r="J499" s="8"/>
      <c r="K499" s="8"/>
      <c r="M499" s="8"/>
    </row>
    <row r="500" spans="10:13">
      <c r="J500" s="8"/>
      <c r="K500" s="8"/>
      <c r="M500" s="8"/>
    </row>
    <row r="501" spans="10:13">
      <c r="J501" s="8"/>
      <c r="K501" s="8"/>
      <c r="M501" s="8"/>
    </row>
    <row r="502" spans="10:13">
      <c r="J502" s="8"/>
      <c r="K502" s="8"/>
      <c r="M502" s="8"/>
    </row>
    <row r="503" spans="10:13">
      <c r="J503" s="8"/>
      <c r="K503" s="8"/>
      <c r="M503" s="8"/>
    </row>
    <row r="504" spans="10:13">
      <c r="J504" s="8"/>
      <c r="K504" s="8"/>
      <c r="M504" s="8"/>
    </row>
    <row r="505" spans="10:13">
      <c r="J505" s="8"/>
      <c r="K505" s="8"/>
      <c r="M505" s="8"/>
    </row>
    <row r="506" spans="10:13">
      <c r="J506" s="8"/>
      <c r="K506" s="8"/>
      <c r="M506" s="8"/>
    </row>
    <row r="507" spans="10:13">
      <c r="J507" s="8"/>
      <c r="K507" s="8"/>
      <c r="M507" s="8"/>
    </row>
    <row r="508" spans="10:13">
      <c r="J508" s="8"/>
      <c r="K508" s="8"/>
      <c r="M508" s="8"/>
    </row>
    <row r="509" spans="10:13">
      <c r="J509" s="8"/>
      <c r="K509" s="8"/>
      <c r="M509" s="8"/>
    </row>
    <row r="510" spans="10:13">
      <c r="J510" s="8"/>
      <c r="K510" s="8"/>
      <c r="M510" s="8"/>
    </row>
    <row r="511" spans="10:13">
      <c r="J511" s="8"/>
      <c r="K511" s="8"/>
      <c r="M511" s="8"/>
    </row>
    <row r="512" spans="10:13">
      <c r="J512" s="8"/>
      <c r="K512" s="8"/>
      <c r="M512" s="8"/>
    </row>
    <row r="513" spans="10:13">
      <c r="J513" s="8"/>
      <c r="K513" s="8"/>
      <c r="M513" s="8"/>
    </row>
    <row r="514" spans="10:13">
      <c r="J514" s="8"/>
      <c r="K514" s="8"/>
      <c r="M514" s="8"/>
    </row>
    <row r="515" spans="10:13">
      <c r="J515" s="8"/>
      <c r="K515" s="8"/>
      <c r="M515" s="8"/>
    </row>
    <row r="516" spans="10:13">
      <c r="J516" s="8"/>
      <c r="K516" s="8"/>
      <c r="M516" s="8"/>
    </row>
    <row r="517" spans="10:13">
      <c r="J517" s="8"/>
      <c r="K517" s="8"/>
      <c r="M517" s="8"/>
    </row>
    <row r="518" spans="10:13">
      <c r="J518" s="8"/>
      <c r="K518" s="8"/>
      <c r="M518" s="8"/>
    </row>
    <row r="519" spans="10:13">
      <c r="J519" s="8"/>
      <c r="K519" s="8"/>
      <c r="M519" s="8"/>
    </row>
    <row r="520" spans="10:13">
      <c r="J520" s="8"/>
      <c r="K520" s="8"/>
      <c r="M520" s="8"/>
    </row>
    <row r="521" spans="10:13">
      <c r="J521" s="8"/>
      <c r="K521" s="8"/>
      <c r="M521" s="8"/>
    </row>
    <row r="522" spans="10:13">
      <c r="J522" s="8"/>
      <c r="K522" s="8"/>
      <c r="M522" s="8"/>
    </row>
    <row r="523" spans="10:13">
      <c r="J523" s="8"/>
      <c r="K523" s="8"/>
      <c r="M523" s="8"/>
    </row>
    <row r="524" spans="10:13">
      <c r="J524" s="8"/>
      <c r="K524" s="8"/>
      <c r="M524" s="8"/>
    </row>
    <row r="525" spans="10:13">
      <c r="J525" s="8"/>
      <c r="K525" s="8"/>
      <c r="M525" s="8"/>
    </row>
    <row r="526" spans="10:13">
      <c r="J526" s="8"/>
      <c r="K526" s="8"/>
      <c r="M526" s="8"/>
    </row>
    <row r="527" spans="10:13">
      <c r="J527" s="8"/>
      <c r="K527" s="8"/>
      <c r="M527" s="8"/>
    </row>
    <row r="528" spans="10:13">
      <c r="J528" s="8"/>
      <c r="K528" s="8"/>
      <c r="M528" s="8"/>
    </row>
    <row r="529" spans="10:13">
      <c r="J529" s="8"/>
      <c r="K529" s="8"/>
      <c r="M529" s="8"/>
    </row>
    <row r="530" spans="10:13">
      <c r="J530" s="8"/>
      <c r="K530" s="8"/>
      <c r="M530" s="8"/>
    </row>
    <row r="531" spans="10:13">
      <c r="J531" s="8"/>
      <c r="K531" s="8"/>
      <c r="M531" s="8"/>
    </row>
    <row r="532" spans="10:13">
      <c r="J532" s="8"/>
      <c r="K532" s="8"/>
      <c r="M532" s="8"/>
    </row>
    <row r="533" spans="10:13">
      <c r="J533" s="8"/>
      <c r="K533" s="8"/>
      <c r="M533" s="8"/>
    </row>
    <row r="534" spans="10:13">
      <c r="J534" s="8"/>
      <c r="K534" s="8"/>
      <c r="M534" s="8"/>
    </row>
    <row r="535" spans="10:13">
      <c r="J535" s="8"/>
      <c r="K535" s="8"/>
      <c r="M535" s="8"/>
    </row>
    <row r="536" spans="10:13">
      <c r="J536" s="8"/>
      <c r="K536" s="8"/>
      <c r="M536" s="8"/>
    </row>
    <row r="537" spans="10:13">
      <c r="J537" s="8"/>
      <c r="K537" s="8"/>
      <c r="M537" s="8"/>
    </row>
    <row r="538" spans="10:13">
      <c r="J538" s="8"/>
      <c r="K538" s="8"/>
      <c r="M538" s="8"/>
    </row>
    <row r="539" spans="10:13">
      <c r="J539" s="8"/>
      <c r="K539" s="8"/>
      <c r="M539" s="8"/>
    </row>
    <row r="540" spans="10:13">
      <c r="J540" s="8"/>
      <c r="K540" s="8"/>
      <c r="M540" s="8"/>
    </row>
    <row r="541" spans="10:13">
      <c r="J541" s="8"/>
      <c r="K541" s="8"/>
      <c r="M541" s="8"/>
    </row>
    <row r="542" spans="10:13">
      <c r="J542" s="8"/>
      <c r="K542" s="8"/>
      <c r="M542" s="8"/>
    </row>
    <row r="543" spans="10:13">
      <c r="J543" s="8"/>
      <c r="K543" s="8"/>
      <c r="M543" s="8"/>
    </row>
    <row r="544" spans="10:13">
      <c r="J544" s="8"/>
      <c r="K544" s="8"/>
      <c r="M544" s="8"/>
    </row>
    <row r="545" spans="10:13">
      <c r="J545" s="8"/>
      <c r="K545" s="8"/>
      <c r="M545" s="8"/>
    </row>
    <row r="546" spans="10:13">
      <c r="J546" s="8"/>
      <c r="K546" s="8"/>
      <c r="M546" s="8"/>
    </row>
    <row r="547" spans="10:13">
      <c r="J547" s="8"/>
      <c r="K547" s="8"/>
      <c r="M547" s="8"/>
    </row>
    <row r="548" spans="10:13">
      <c r="J548" s="8"/>
      <c r="K548" s="8"/>
      <c r="M548" s="8"/>
    </row>
    <row r="549" spans="10:13">
      <c r="J549" s="8"/>
      <c r="K549" s="8"/>
      <c r="M549" s="8"/>
    </row>
    <row r="550" spans="10:13">
      <c r="J550" s="8"/>
      <c r="K550" s="8"/>
      <c r="M550" s="8"/>
    </row>
    <row r="551" spans="10:13">
      <c r="J551" s="8"/>
      <c r="K551" s="8"/>
      <c r="M551" s="8"/>
    </row>
    <row r="552" spans="10:13">
      <c r="J552" s="8"/>
      <c r="K552" s="8"/>
      <c r="M552" s="8"/>
    </row>
    <row r="553" spans="10:13">
      <c r="J553" s="8"/>
      <c r="K553" s="8"/>
      <c r="M553" s="8"/>
    </row>
    <row r="554" spans="10:13">
      <c r="J554" s="8"/>
      <c r="K554" s="8"/>
      <c r="M554" s="8"/>
    </row>
    <row r="555" spans="10:13">
      <c r="J555" s="8"/>
      <c r="K555" s="8"/>
      <c r="M555" s="8"/>
    </row>
    <row r="556" spans="10:13">
      <c r="J556" s="8"/>
      <c r="K556" s="8"/>
      <c r="M556" s="8"/>
    </row>
    <row r="557" spans="10:13">
      <c r="J557" s="8"/>
      <c r="K557" s="8"/>
      <c r="M557" s="8"/>
    </row>
    <row r="558" spans="10:13">
      <c r="J558" s="8"/>
      <c r="K558" s="8"/>
      <c r="M558" s="8"/>
    </row>
    <row r="559" spans="10:13">
      <c r="J559" s="8"/>
      <c r="K559" s="8"/>
      <c r="M559" s="8"/>
    </row>
    <row r="560" spans="10:13">
      <c r="J560" s="8"/>
      <c r="K560" s="8"/>
      <c r="M560" s="8"/>
    </row>
    <row r="561" spans="10:13">
      <c r="J561" s="8"/>
      <c r="K561" s="8"/>
      <c r="M561" s="8"/>
    </row>
    <row r="562" spans="10:13">
      <c r="J562" s="8"/>
      <c r="K562" s="8"/>
      <c r="M562" s="8"/>
    </row>
    <row r="563" spans="10:13">
      <c r="J563" s="8"/>
      <c r="K563" s="8"/>
      <c r="M563" s="8"/>
    </row>
    <row r="564" spans="10:13">
      <c r="J564" s="8"/>
      <c r="K564" s="8"/>
      <c r="M564" s="8"/>
    </row>
    <row r="565" spans="10:13">
      <c r="J565" s="8"/>
      <c r="K565" s="8"/>
      <c r="M565" s="8"/>
    </row>
    <row r="566" spans="10:13">
      <c r="J566" s="8"/>
      <c r="K566" s="8"/>
      <c r="M566" s="8"/>
    </row>
    <row r="567" spans="10:13">
      <c r="J567" s="8"/>
      <c r="K567" s="8"/>
      <c r="M567" s="8"/>
    </row>
    <row r="568" spans="10:13">
      <c r="J568" s="8"/>
      <c r="K568" s="8"/>
      <c r="M568" s="8"/>
    </row>
    <row r="569" spans="10:13">
      <c r="J569" s="8"/>
      <c r="K569" s="8"/>
      <c r="M569" s="8"/>
    </row>
    <row r="570" spans="10:13">
      <c r="J570" s="8"/>
      <c r="K570" s="8"/>
      <c r="M570" s="8"/>
    </row>
    <row r="571" spans="10:13">
      <c r="J571" s="8"/>
      <c r="K571" s="8"/>
      <c r="M571" s="8"/>
    </row>
    <row r="572" spans="10:13">
      <c r="J572" s="8"/>
      <c r="K572" s="8"/>
      <c r="M572" s="8"/>
    </row>
    <row r="573" spans="10:13">
      <c r="J573" s="8"/>
      <c r="K573" s="8"/>
      <c r="M573" s="8"/>
    </row>
    <row r="574" spans="10:13">
      <c r="J574" s="8"/>
      <c r="K574" s="8"/>
      <c r="M574" s="8"/>
    </row>
    <row r="575" spans="10:13">
      <c r="J575" s="8"/>
      <c r="K575" s="8"/>
      <c r="M575" s="8"/>
    </row>
    <row r="576" spans="10:13">
      <c r="J576" s="8"/>
      <c r="K576" s="8"/>
      <c r="M576" s="8"/>
    </row>
    <row r="577" spans="10:13">
      <c r="J577" s="8"/>
      <c r="K577" s="8"/>
      <c r="M577" s="8"/>
    </row>
    <row r="578" spans="10:13">
      <c r="J578" s="8"/>
      <c r="K578" s="8"/>
      <c r="M578" s="8"/>
    </row>
    <row r="579" spans="10:13">
      <c r="J579" s="8"/>
      <c r="K579" s="8"/>
      <c r="M579" s="8"/>
    </row>
    <row r="580" spans="10:13">
      <c r="J580" s="8"/>
      <c r="K580" s="8"/>
      <c r="M580" s="8"/>
    </row>
    <row r="581" spans="10:13">
      <c r="J581" s="8"/>
      <c r="K581" s="8"/>
      <c r="M581" s="8"/>
    </row>
    <row r="582" spans="10:13">
      <c r="J582" s="8"/>
      <c r="K582" s="8"/>
      <c r="M582" s="8"/>
    </row>
    <row r="583" spans="10:13">
      <c r="J583" s="8"/>
      <c r="K583" s="8"/>
      <c r="M583" s="8"/>
    </row>
    <row r="584" spans="10:13">
      <c r="J584" s="8"/>
      <c r="K584" s="8"/>
      <c r="M584" s="8"/>
    </row>
    <row r="585" spans="10:13">
      <c r="J585" s="8"/>
      <c r="K585" s="8"/>
      <c r="M585" s="8"/>
    </row>
    <row r="586" spans="10:13">
      <c r="J586" s="8"/>
      <c r="K586" s="8"/>
      <c r="M586" s="8"/>
    </row>
    <row r="587" spans="10:13">
      <c r="J587" s="8"/>
      <c r="K587" s="8"/>
      <c r="M587" s="8"/>
    </row>
    <row r="588" spans="10:13">
      <c r="J588" s="8"/>
      <c r="K588" s="8"/>
      <c r="M588" s="8"/>
    </row>
    <row r="589" spans="10:13">
      <c r="J589" s="8"/>
      <c r="K589" s="8"/>
      <c r="M589" s="8"/>
    </row>
    <row r="590" spans="10:13">
      <c r="J590" s="8"/>
      <c r="K590" s="8"/>
      <c r="M590" s="8"/>
    </row>
    <row r="591" spans="10:13">
      <c r="J591" s="8"/>
      <c r="K591" s="8"/>
      <c r="M591" s="8"/>
    </row>
    <row r="592" spans="10:13">
      <c r="J592" s="8"/>
      <c r="K592" s="8"/>
      <c r="M592" s="8"/>
    </row>
    <row r="593" spans="10:13">
      <c r="J593" s="8"/>
      <c r="K593" s="8"/>
      <c r="M593" s="8"/>
    </row>
    <row r="594" spans="10:13">
      <c r="J594" s="8"/>
      <c r="K594" s="8"/>
      <c r="M594" s="8"/>
    </row>
    <row r="595" spans="10:13">
      <c r="J595" s="8"/>
      <c r="K595" s="8"/>
      <c r="M595" s="8"/>
    </row>
    <row r="596" spans="10:13">
      <c r="J596" s="8"/>
      <c r="K596" s="8"/>
      <c r="M596" s="8"/>
    </row>
    <row r="597" spans="10:13">
      <c r="J597" s="8"/>
      <c r="K597" s="8"/>
      <c r="M597" s="8"/>
    </row>
    <row r="598" spans="10:13">
      <c r="J598" s="8"/>
      <c r="K598" s="8"/>
      <c r="M598" s="8"/>
    </row>
    <row r="599" spans="10:13">
      <c r="J599" s="8"/>
      <c r="K599" s="8"/>
      <c r="M599" s="8"/>
    </row>
    <row r="600" spans="10:13">
      <c r="J600" s="8"/>
      <c r="K600" s="8"/>
      <c r="M600" s="8"/>
    </row>
    <row r="601" spans="10:13">
      <c r="J601" s="8"/>
      <c r="K601" s="8"/>
      <c r="M601" s="8"/>
    </row>
    <row r="602" spans="10:13">
      <c r="J602" s="8"/>
      <c r="K602" s="8"/>
      <c r="M602" s="8"/>
    </row>
    <row r="603" spans="10:13">
      <c r="J603" s="8"/>
      <c r="K603" s="8"/>
      <c r="M603" s="8"/>
    </row>
    <row r="604" spans="10:13">
      <c r="J604" s="8"/>
      <c r="K604" s="8"/>
      <c r="M604" s="8"/>
    </row>
    <row r="605" spans="10:13">
      <c r="J605" s="8"/>
      <c r="K605" s="8"/>
      <c r="M605" s="8"/>
    </row>
    <row r="606" spans="10:13">
      <c r="J606" s="8"/>
      <c r="K606" s="8"/>
      <c r="M606" s="8"/>
    </row>
    <row r="607" spans="10:13">
      <c r="J607" s="8"/>
      <c r="K607" s="8"/>
      <c r="M607" s="8"/>
    </row>
    <row r="608" spans="10:13">
      <c r="J608" s="8"/>
      <c r="K608" s="8"/>
      <c r="M608" s="8"/>
    </row>
    <row r="609" spans="10:13">
      <c r="J609" s="8"/>
      <c r="K609" s="8"/>
      <c r="M609" s="8"/>
    </row>
    <row r="610" spans="10:13">
      <c r="J610" s="8"/>
      <c r="K610" s="8"/>
      <c r="M610" s="8"/>
    </row>
    <row r="611" spans="10:13">
      <c r="J611" s="8"/>
      <c r="K611" s="8"/>
      <c r="M611" s="8"/>
    </row>
    <row r="612" spans="10:13">
      <c r="J612" s="8"/>
      <c r="K612" s="8"/>
      <c r="M612" s="8"/>
    </row>
    <row r="613" spans="10:13">
      <c r="J613" s="8"/>
      <c r="K613" s="8"/>
      <c r="M613" s="8"/>
    </row>
    <row r="614" spans="10:13">
      <c r="J614" s="8"/>
      <c r="K614" s="8"/>
      <c r="M614" s="8"/>
    </row>
    <row r="615" spans="10:13">
      <c r="J615" s="8"/>
      <c r="K615" s="8"/>
      <c r="M615" s="8"/>
    </row>
    <row r="616" spans="10:13">
      <c r="J616" s="8"/>
      <c r="K616" s="8"/>
      <c r="M616" s="8"/>
    </row>
    <row r="617" spans="10:13">
      <c r="J617" s="8"/>
      <c r="K617" s="8"/>
      <c r="M617" s="8"/>
    </row>
    <row r="618" spans="10:13">
      <c r="J618" s="8"/>
      <c r="K618" s="8"/>
      <c r="M618" s="8"/>
    </row>
    <row r="619" spans="10:13">
      <c r="J619" s="8"/>
      <c r="K619" s="8"/>
      <c r="M619" s="8"/>
    </row>
    <row r="620" spans="10:13">
      <c r="J620" s="8"/>
      <c r="K620" s="8"/>
      <c r="M620" s="8"/>
    </row>
    <row r="621" spans="10:13">
      <c r="J621" s="8"/>
      <c r="K621" s="8"/>
      <c r="M621" s="8"/>
    </row>
    <row r="622" spans="10:13">
      <c r="J622" s="8"/>
      <c r="K622" s="8"/>
      <c r="M622" s="8"/>
    </row>
    <row r="623" spans="10:13">
      <c r="J623" s="8"/>
      <c r="K623" s="8"/>
      <c r="M623" s="8"/>
    </row>
    <row r="624" spans="10:13">
      <c r="J624" s="8"/>
      <c r="K624" s="8"/>
      <c r="M624" s="8"/>
    </row>
    <row r="625" spans="10:13">
      <c r="J625" s="8"/>
      <c r="K625" s="8"/>
      <c r="M625" s="8"/>
    </row>
    <row r="626" spans="10:13">
      <c r="J626" s="8"/>
      <c r="K626" s="8"/>
      <c r="M626" s="8"/>
    </row>
    <row r="627" spans="10:13">
      <c r="J627" s="8"/>
      <c r="K627" s="8"/>
      <c r="M627" s="8"/>
    </row>
    <row r="628" spans="10:13">
      <c r="J628" s="8"/>
      <c r="K628" s="8"/>
      <c r="M628" s="8"/>
    </row>
    <row r="629" spans="10:13">
      <c r="J629" s="8"/>
      <c r="K629" s="8"/>
      <c r="M629" s="8"/>
    </row>
    <row r="630" spans="10:13">
      <c r="J630" s="8"/>
      <c r="K630" s="8"/>
      <c r="M630" s="8"/>
    </row>
    <row r="631" spans="10:13">
      <c r="J631" s="8"/>
      <c r="K631" s="8"/>
      <c r="M631" s="8"/>
    </row>
    <row r="632" spans="10:13">
      <c r="J632" s="8"/>
      <c r="K632" s="8"/>
      <c r="M632" s="8"/>
    </row>
    <row r="633" spans="10:13">
      <c r="J633" s="8"/>
      <c r="K633" s="8"/>
      <c r="M633" s="8"/>
    </row>
    <row r="634" spans="10:13">
      <c r="J634" s="8"/>
      <c r="K634" s="8"/>
      <c r="M634" s="8"/>
    </row>
    <row r="635" spans="10:13">
      <c r="J635" s="8"/>
      <c r="K635" s="8"/>
      <c r="M635" s="8"/>
    </row>
    <row r="636" spans="10:13">
      <c r="J636" s="8"/>
      <c r="K636" s="8"/>
      <c r="M636" s="8"/>
    </row>
    <row r="637" spans="10:13">
      <c r="J637" s="8"/>
      <c r="K637" s="8"/>
      <c r="M637" s="8"/>
    </row>
    <row r="638" spans="10:13">
      <c r="J638" s="8"/>
      <c r="K638" s="8"/>
      <c r="M638" s="8"/>
    </row>
    <row r="639" spans="10:13">
      <c r="J639" s="8"/>
      <c r="K639" s="8"/>
      <c r="M639" s="8"/>
    </row>
    <row r="640" spans="10:13">
      <c r="J640" s="8"/>
      <c r="K640" s="8"/>
      <c r="M640" s="8"/>
    </row>
    <row r="641" spans="10:13">
      <c r="J641" s="8"/>
      <c r="K641" s="8"/>
      <c r="M641" s="8"/>
    </row>
    <row r="642" spans="10:13">
      <c r="J642" s="8"/>
      <c r="K642" s="8"/>
      <c r="M642" s="8"/>
    </row>
    <row r="643" spans="10:13">
      <c r="J643" s="8"/>
      <c r="K643" s="8"/>
      <c r="M643" s="8"/>
    </row>
    <row r="644" spans="10:13">
      <c r="J644" s="8"/>
      <c r="K644" s="8"/>
      <c r="M644" s="8"/>
    </row>
    <row r="645" spans="10:13">
      <c r="J645" s="8"/>
      <c r="K645" s="8"/>
      <c r="M645" s="8"/>
    </row>
    <row r="646" spans="10:13">
      <c r="J646" s="8"/>
      <c r="K646" s="8"/>
      <c r="M646" s="8"/>
    </row>
    <row r="647" spans="10:13">
      <c r="J647" s="8"/>
      <c r="K647" s="8"/>
      <c r="M647" s="8"/>
    </row>
    <row r="648" spans="10:13">
      <c r="J648" s="8"/>
      <c r="K648" s="8"/>
      <c r="M648" s="8"/>
    </row>
    <row r="649" spans="10:13">
      <c r="J649" s="8"/>
      <c r="K649" s="8"/>
      <c r="M649" s="8"/>
    </row>
    <row r="650" spans="10:13">
      <c r="J650" s="8"/>
      <c r="K650" s="8"/>
      <c r="M650" s="8"/>
    </row>
    <row r="651" spans="10:13">
      <c r="J651" s="8"/>
      <c r="K651" s="8"/>
      <c r="M651" s="8"/>
    </row>
    <row r="652" spans="10:13">
      <c r="J652" s="8"/>
      <c r="K652" s="8"/>
      <c r="M652" s="8"/>
    </row>
    <row r="653" spans="10:13">
      <c r="J653" s="8"/>
      <c r="K653" s="8"/>
      <c r="M653" s="8"/>
    </row>
    <row r="654" spans="10:13">
      <c r="J654" s="8"/>
      <c r="K654" s="8"/>
      <c r="M654" s="8"/>
    </row>
    <row r="655" spans="10:13">
      <c r="J655" s="8"/>
      <c r="K655" s="8"/>
      <c r="M655" s="8"/>
    </row>
    <row r="656" spans="10:13">
      <c r="J656" s="8"/>
      <c r="K656" s="8"/>
      <c r="M656" s="8"/>
    </row>
    <row r="657" spans="10:13">
      <c r="J657" s="8"/>
      <c r="K657" s="8"/>
      <c r="M657" s="8"/>
    </row>
    <row r="658" spans="10:13">
      <c r="J658" s="8"/>
      <c r="K658" s="8"/>
      <c r="M658" s="8"/>
    </row>
    <row r="659" spans="10:13">
      <c r="J659" s="8"/>
      <c r="K659" s="8"/>
      <c r="M659" s="8"/>
    </row>
    <row r="660" spans="10:13">
      <c r="J660" s="8"/>
      <c r="K660" s="8"/>
      <c r="M660" s="8"/>
    </row>
    <row r="661" spans="10:13">
      <c r="J661" s="8"/>
      <c r="K661" s="8"/>
      <c r="M661" s="8"/>
    </row>
    <row r="662" spans="10:13">
      <c r="J662" s="8"/>
      <c r="K662" s="8"/>
      <c r="M662" s="8"/>
    </row>
    <row r="663" spans="10:13">
      <c r="J663" s="8"/>
      <c r="K663" s="8"/>
      <c r="M663" s="8"/>
    </row>
    <row r="664" spans="10:13">
      <c r="J664" s="8"/>
      <c r="K664" s="8"/>
      <c r="M664" s="8"/>
    </row>
  </sheetData>
  <mergeCells count="23">
    <mergeCell ref="P6:Q6"/>
    <mergeCell ref="P7:Q7"/>
    <mergeCell ref="A8:Q8"/>
    <mergeCell ref="P13:P23"/>
    <mergeCell ref="Q10:Q11"/>
    <mergeCell ref="B13:B23"/>
    <mergeCell ref="Q13:Q23"/>
    <mergeCell ref="O10:O11"/>
    <mergeCell ref="I10:N10"/>
    <mergeCell ref="D10:H10"/>
    <mergeCell ref="A10:A11"/>
    <mergeCell ref="B10:B11"/>
    <mergeCell ref="C10:C11"/>
    <mergeCell ref="P10:P11"/>
    <mergeCell ref="A13:A24"/>
    <mergeCell ref="A37:M37"/>
    <mergeCell ref="O13:O23"/>
    <mergeCell ref="A38:C38"/>
    <mergeCell ref="Q26:Q33"/>
    <mergeCell ref="P26:P33"/>
    <mergeCell ref="O26:O35"/>
    <mergeCell ref="B26:B34"/>
    <mergeCell ref="A26:A34"/>
  </mergeCells>
  <pageMargins left="1.1811023622047245" right="0.59055118110236227" top="0.78740157480314965" bottom="0.78740157480314965" header="3.937007874015748E-2" footer="3.937007874015748E-2"/>
  <pageSetup paperSize="9" scale="54" fitToHeight="0" orientation="landscape" r:id="rId1"/>
  <rowBreaks count="1" manualBreakCount="1">
    <brk id="29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23.05.2022</vt:lpstr>
      <vt:lpstr>'на 23.05.2022'!Заголовки_для_печати</vt:lpstr>
      <vt:lpstr>'на 23.05.2022'!Область_печати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lastPrinted>2024-12-11T07:21:12Z</cp:lastPrinted>
  <dcterms:created xsi:type="dcterms:W3CDTF">2015-11-03T01:57:31Z</dcterms:created>
  <dcterms:modified xsi:type="dcterms:W3CDTF">2024-12-11T07:21:36Z</dcterms:modified>
</cp:coreProperties>
</file>